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tables/table8.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3D Objects\fvr\dashboard project\Delivered\"/>
    </mc:Choice>
  </mc:AlternateContent>
  <xr:revisionPtr revIDLastSave="0" documentId="13_ncr:1_{E00174DD-ED87-43A8-99E3-BDDD57BD83A9}" xr6:coauthVersionLast="47" xr6:coauthVersionMax="47" xr10:uidLastSave="{00000000-0000-0000-0000-000000000000}"/>
  <bookViews>
    <workbookView xWindow="-120" yWindow="-120" windowWidth="29040" windowHeight="15840" firstSheet="1" activeTab="2" xr2:uid="{5979D188-3A15-4378-BDC0-2A00BA8D14C1}"/>
  </bookViews>
  <sheets>
    <sheet name="Dasboard " sheetId="1" state="hidden" r:id="rId1"/>
    <sheet name="Input Data" sheetId="9" r:id="rId2"/>
    <sheet name="Care Agency 2024 Standardized D" sheetId="13" r:id="rId3"/>
    <sheet name="Dashboard" sheetId="10" r:id="rId4"/>
    <sheet name="Instructions" sheetId="14" r:id="rId5"/>
    <sheet name="Outflows " sheetId="2" state="hidden" r:id="rId6"/>
    <sheet name="Care Agency2022" sheetId="7" state="hidden" r:id="rId7"/>
    <sheet name="Care Agency2023" sheetId="8" state="hidden" r:id="rId8"/>
  </sheets>
  <definedNames>
    <definedName name="_xlnm._FilterDatabase" localSheetId="2" hidden="1">'Care Agency 2024 Standardized D'!$A$1:$B$1</definedName>
    <definedName name="BS" localSheetId="6">#REF!</definedName>
    <definedName name="BS" localSheetId="7">#REF!</definedName>
    <definedName name="BS">#REF!</definedName>
    <definedName name="Note1">#REF!</definedName>
    <definedName name="Note3">#REF!</definedName>
    <definedName name="PL">#REF!</definedName>
    <definedName name="_xlnm.Print_Area" localSheetId="6">'Care Agency2022'!$C$1:$Q$65</definedName>
    <definedName name="_xlnm.Print_Area" localSheetId="7">'Care Agency2023'!$C$1:$Q$65</definedName>
    <definedName name="RandPay" localSheetId="6">#REF!</definedName>
    <definedName name="RandPay" localSheetId="7">#REF!</definedName>
    <definedName name="RandPay">#REF!</definedName>
    <definedName name="receiptsanalysis">#REF!</definedName>
    <definedName name="Slicer_INFLOWS">#N/A</definedName>
    <definedName name="Slicer_Location">#N/A</definedName>
    <definedName name="Slicer_Month">#N/A</definedName>
    <definedName name="Slicer_Month1">#N/A</definedName>
    <definedName name="Slicer_Month2">#N/A</definedName>
    <definedName name="Slicer_Month3">#N/A</definedName>
    <definedName name="Slicer_Month4">#N/A</definedName>
    <definedName name="Slicer_Month5">#N/A</definedName>
    <definedName name="Slicer_Month6">#N/A</definedName>
    <definedName name="Slicer_Period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4" i="13" l="1"/>
  <c r="AS14" i="13"/>
  <c r="AU14" i="13"/>
  <c r="AT14" i="13"/>
  <c r="AQ14" i="13"/>
  <c r="AO14" i="13"/>
  <c r="AN14" i="13"/>
  <c r="AM14" i="13"/>
  <c r="AL14" i="13"/>
  <c r="AK14" i="13"/>
  <c r="AJ14" i="13"/>
  <c r="AF14" i="13"/>
  <c r="AE14" i="13"/>
  <c r="AC14" i="13"/>
  <c r="AB14" i="13"/>
  <c r="AA14" i="13"/>
  <c r="Z14" i="13"/>
  <c r="Y14" i="13"/>
  <c r="X14" i="13"/>
  <c r="W14" i="13"/>
  <c r="V14" i="13"/>
  <c r="U14" i="13"/>
  <c r="T14" i="13"/>
  <c r="K14" i="13"/>
  <c r="D14" i="13"/>
  <c r="AR13" i="13"/>
  <c r="Q13" i="13"/>
  <c r="S13" i="13" s="1"/>
  <c r="AH13" i="13" s="1"/>
  <c r="H13" i="13"/>
  <c r="J13" i="13" s="1"/>
  <c r="L13" i="13" s="1"/>
  <c r="AR12" i="13"/>
  <c r="Q12" i="13"/>
  <c r="S12" i="13" s="1"/>
  <c r="AH12" i="13" s="1"/>
  <c r="H12" i="13"/>
  <c r="J12" i="13" s="1"/>
  <c r="L12" i="13" s="1"/>
  <c r="AR11" i="13"/>
  <c r="Q11" i="13"/>
  <c r="S11" i="13" s="1"/>
  <c r="AH11" i="13" s="1"/>
  <c r="H11" i="13"/>
  <c r="AR10" i="13"/>
  <c r="Q10" i="13"/>
  <c r="S10" i="13" s="1"/>
  <c r="AH10" i="13" s="1"/>
  <c r="H10" i="13"/>
  <c r="AR9" i="13"/>
  <c r="Q9" i="13"/>
  <c r="S9" i="13" s="1"/>
  <c r="AH9" i="13" s="1"/>
  <c r="H9" i="13"/>
  <c r="J9" i="13" s="1"/>
  <c r="L9" i="13" s="1"/>
  <c r="AR8" i="13"/>
  <c r="Q8" i="13"/>
  <c r="S8" i="13" s="1"/>
  <c r="AH8" i="13" s="1"/>
  <c r="H8" i="13"/>
  <c r="J8" i="13" s="1"/>
  <c r="L8" i="13" s="1"/>
  <c r="AR7" i="13"/>
  <c r="Q7" i="13"/>
  <c r="S7" i="13" s="1"/>
  <c r="AH7" i="13" s="1"/>
  <c r="H7" i="13"/>
  <c r="J7" i="13" s="1"/>
  <c r="L7" i="13" s="1"/>
  <c r="AR6" i="13"/>
  <c r="Q6" i="13"/>
  <c r="S6" i="13" s="1"/>
  <c r="AH6" i="13" s="1"/>
  <c r="H6" i="13"/>
  <c r="J6" i="13" s="1"/>
  <c r="L6" i="13" s="1"/>
  <c r="AR5" i="13"/>
  <c r="Q5" i="13"/>
  <c r="S5" i="13" s="1"/>
  <c r="AH5" i="13" s="1"/>
  <c r="H5" i="13"/>
  <c r="J5" i="13" s="1"/>
  <c r="L5" i="13" s="1"/>
  <c r="AR4" i="13"/>
  <c r="Q4" i="13"/>
  <c r="S4" i="13" s="1"/>
  <c r="AH4" i="13" s="1"/>
  <c r="H4" i="13"/>
  <c r="J4" i="13" s="1"/>
  <c r="L4" i="13" s="1"/>
  <c r="AR3" i="13"/>
  <c r="Q3" i="13"/>
  <c r="S3" i="13" s="1"/>
  <c r="AH3" i="13" s="1"/>
  <c r="H3" i="13"/>
  <c r="AR2" i="13"/>
  <c r="Q2" i="13"/>
  <c r="S2" i="13" s="1"/>
  <c r="H2" i="13"/>
  <c r="J2" i="13" s="1"/>
  <c r="N67" i="8"/>
  <c r="AY79" i="8"/>
  <c r="AW79" i="8"/>
  <c r="AV79" i="8"/>
  <c r="AU79" i="8"/>
  <c r="AS79" i="8"/>
  <c r="AQ79" i="8"/>
  <c r="AP79" i="8"/>
  <c r="AO79" i="8"/>
  <c r="AN79" i="8"/>
  <c r="AM79" i="8"/>
  <c r="AL79" i="8"/>
  <c r="AH79" i="8"/>
  <c r="AG79" i="8"/>
  <c r="AE79" i="8"/>
  <c r="AD79" i="8"/>
  <c r="AC79" i="8"/>
  <c r="AB79" i="8"/>
  <c r="AA79" i="8"/>
  <c r="Z79" i="8"/>
  <c r="Y79" i="8"/>
  <c r="X79" i="8"/>
  <c r="W79" i="8"/>
  <c r="V79" i="8"/>
  <c r="M79" i="8"/>
  <c r="F79" i="8"/>
  <c r="AT78" i="8"/>
  <c r="S78" i="8"/>
  <c r="U78" i="8" s="1"/>
  <c r="AJ78" i="8" s="1"/>
  <c r="L78" i="8"/>
  <c r="J78" i="8"/>
  <c r="N78" i="8" s="1"/>
  <c r="AT77" i="8"/>
  <c r="U77" i="8"/>
  <c r="AJ77" i="8" s="1"/>
  <c r="S77" i="8"/>
  <c r="L77" i="8"/>
  <c r="J77" i="8"/>
  <c r="N77" i="8" s="1"/>
  <c r="AT76" i="8"/>
  <c r="U76" i="8"/>
  <c r="AJ76" i="8" s="1"/>
  <c r="AZ76" i="8" s="1"/>
  <c r="S76" i="8"/>
  <c r="J76" i="8"/>
  <c r="AT75" i="8"/>
  <c r="S75" i="8"/>
  <c r="U75" i="8" s="1"/>
  <c r="AJ75" i="8" s="1"/>
  <c r="AZ75" i="8" s="1"/>
  <c r="J75" i="8"/>
  <c r="L75" i="8" s="1"/>
  <c r="N75" i="8" s="1"/>
  <c r="AT74" i="8"/>
  <c r="S74" i="8"/>
  <c r="U74" i="8" s="1"/>
  <c r="AJ74" i="8" s="1"/>
  <c r="N74" i="8"/>
  <c r="L74" i="8"/>
  <c r="J74" i="8"/>
  <c r="AT73" i="8"/>
  <c r="U73" i="8"/>
  <c r="AJ73" i="8" s="1"/>
  <c r="AZ73" i="8" s="1"/>
  <c r="S73" i="8"/>
  <c r="J73" i="8"/>
  <c r="AT72" i="8"/>
  <c r="S72" i="8"/>
  <c r="U72" i="8" s="1"/>
  <c r="AJ72" i="8" s="1"/>
  <c r="L72" i="8"/>
  <c r="N72" i="8" s="1"/>
  <c r="J72" i="8"/>
  <c r="AT71" i="8"/>
  <c r="U71" i="8"/>
  <c r="AJ71" i="8" s="1"/>
  <c r="S71" i="8"/>
  <c r="L71" i="8"/>
  <c r="J71" i="8"/>
  <c r="N71" i="8" s="1"/>
  <c r="AT70" i="8"/>
  <c r="S70" i="8"/>
  <c r="U70" i="8" s="1"/>
  <c r="AJ70" i="8" s="1"/>
  <c r="J70" i="8"/>
  <c r="L70" i="8" s="1"/>
  <c r="N70" i="8" s="1"/>
  <c r="AT69" i="8"/>
  <c r="AZ69" i="8" s="1"/>
  <c r="AJ69" i="8"/>
  <c r="U69" i="8"/>
  <c r="S69" i="8"/>
  <c r="J69" i="8"/>
  <c r="AT68" i="8"/>
  <c r="S68" i="8"/>
  <c r="U68" i="8" s="1"/>
  <c r="AJ68" i="8" s="1"/>
  <c r="AZ68" i="8" s="1"/>
  <c r="J68" i="8"/>
  <c r="L68" i="8" s="1"/>
  <c r="N68" i="8" s="1"/>
  <c r="AT67" i="8"/>
  <c r="AT79" i="8" s="1"/>
  <c r="S67" i="8"/>
  <c r="U67" i="8" s="1"/>
  <c r="L67" i="8"/>
  <c r="J67" i="8"/>
  <c r="J79" i="8" s="1"/>
  <c r="D73" i="9"/>
  <c r="D63" i="9"/>
  <c r="D64" i="9"/>
  <c r="D65" i="9"/>
  <c r="D66" i="9"/>
  <c r="D67" i="9"/>
  <c r="D68" i="9"/>
  <c r="D69" i="9"/>
  <c r="D70" i="9"/>
  <c r="D71" i="9"/>
  <c r="D72" i="9"/>
  <c r="D62" i="9"/>
  <c r="Q54" i="8"/>
  <c r="Q52" i="8"/>
  <c r="Q51" i="8"/>
  <c r="Q50" i="8"/>
  <c r="P49" i="8"/>
  <c r="O49" i="8"/>
  <c r="N49" i="8"/>
  <c r="N55" i="8" s="1"/>
  <c r="M49" i="8"/>
  <c r="M55" i="8" s="1"/>
  <c r="L49" i="8"/>
  <c r="K49" i="8"/>
  <c r="J49" i="8"/>
  <c r="I49" i="8"/>
  <c r="H49" i="8"/>
  <c r="G49" i="8"/>
  <c r="F49" i="8"/>
  <c r="F55" i="8" s="1"/>
  <c r="E49" i="8"/>
  <c r="Q49" i="8" s="1"/>
  <c r="Q48" i="8"/>
  <c r="Q46" i="8"/>
  <c r="Q45" i="8"/>
  <c r="Q44" i="8"/>
  <c r="Q43" i="8"/>
  <c r="Q42" i="8"/>
  <c r="Q41" i="8"/>
  <c r="Q37" i="8"/>
  <c r="Q36" i="8"/>
  <c r="Q34" i="8"/>
  <c r="Q33" i="8"/>
  <c r="Q32" i="8"/>
  <c r="Q31" i="8"/>
  <c r="Q30" i="8"/>
  <c r="Q29" i="8"/>
  <c r="Q28" i="8"/>
  <c r="Q27" i="8"/>
  <c r="Q26" i="8"/>
  <c r="Q25" i="8"/>
  <c r="M24" i="8"/>
  <c r="M39" i="8" s="1"/>
  <c r="K24" i="8"/>
  <c r="K39" i="8" s="1"/>
  <c r="J24" i="8"/>
  <c r="J39" i="8" s="1"/>
  <c r="E24" i="8"/>
  <c r="P22" i="8"/>
  <c r="P24" i="8" s="1"/>
  <c r="P39" i="8" s="1"/>
  <c r="O22" i="8"/>
  <c r="O24" i="8" s="1"/>
  <c r="O39" i="8" s="1"/>
  <c r="O55" i="8" s="1"/>
  <c r="N22" i="8"/>
  <c r="N24" i="8" s="1"/>
  <c r="N39" i="8" s="1"/>
  <c r="M22" i="8"/>
  <c r="L22" i="8"/>
  <c r="L24" i="8" s="1"/>
  <c r="L39" i="8" s="1"/>
  <c r="L55" i="8" s="1"/>
  <c r="K22" i="8"/>
  <c r="J22" i="8"/>
  <c r="I22" i="8"/>
  <c r="I24" i="8" s="1"/>
  <c r="I39" i="8" s="1"/>
  <c r="H22" i="8"/>
  <c r="H24" i="8" s="1"/>
  <c r="H39" i="8" s="1"/>
  <c r="G22" i="8"/>
  <c r="G24" i="8" s="1"/>
  <c r="G39" i="8" s="1"/>
  <c r="G55" i="8" s="1"/>
  <c r="F22" i="8"/>
  <c r="F24" i="8" s="1"/>
  <c r="F39" i="8" s="1"/>
  <c r="E22" i="8"/>
  <c r="L17" i="8"/>
  <c r="L57" i="8" s="1"/>
  <c r="Q16" i="8"/>
  <c r="L15" i="8"/>
  <c r="J15" i="8"/>
  <c r="I15" i="8"/>
  <c r="P13" i="8"/>
  <c r="P15" i="8" s="1"/>
  <c r="O13" i="8"/>
  <c r="O15" i="8" s="1"/>
  <c r="N13" i="8"/>
  <c r="N15" i="8" s="1"/>
  <c r="M13" i="8"/>
  <c r="M15" i="8" s="1"/>
  <c r="L13" i="8"/>
  <c r="K13" i="8"/>
  <c r="K15" i="8" s="1"/>
  <c r="K17" i="8" s="1"/>
  <c r="J13" i="8"/>
  <c r="J17" i="8" s="1"/>
  <c r="I13" i="8"/>
  <c r="I17" i="8" s="1"/>
  <c r="H13" i="8"/>
  <c r="H15" i="8" s="1"/>
  <c r="G13" i="8"/>
  <c r="G15" i="8" s="1"/>
  <c r="F13" i="8"/>
  <c r="Q13" i="8" s="1"/>
  <c r="E13" i="8"/>
  <c r="E15" i="8" s="1"/>
  <c r="Q9" i="8"/>
  <c r="Q54" i="7"/>
  <c r="Q52" i="7"/>
  <c r="Q51" i="7"/>
  <c r="Q50" i="7"/>
  <c r="P49" i="7"/>
  <c r="P55" i="7" s="1"/>
  <c r="O49" i="7"/>
  <c r="O55" i="7" s="1"/>
  <c r="N49" i="7"/>
  <c r="M49" i="7"/>
  <c r="M55" i="7" s="1"/>
  <c r="L49" i="7"/>
  <c r="K49" i="7"/>
  <c r="J49" i="7"/>
  <c r="I49" i="7"/>
  <c r="H49" i="7"/>
  <c r="H55" i="7" s="1"/>
  <c r="G49" i="7"/>
  <c r="G55" i="7" s="1"/>
  <c r="F49" i="7"/>
  <c r="E49" i="7"/>
  <c r="Q49" i="7" s="1"/>
  <c r="Q48" i="7"/>
  <c r="Q46" i="7"/>
  <c r="Q45" i="7"/>
  <c r="Q44" i="7"/>
  <c r="Q43" i="7"/>
  <c r="Q42" i="7"/>
  <c r="Q41" i="7"/>
  <c r="P39" i="7"/>
  <c r="H39" i="7"/>
  <c r="Q37" i="7"/>
  <c r="Q36" i="7"/>
  <c r="Q34" i="7"/>
  <c r="Q33" i="7"/>
  <c r="Q32" i="7"/>
  <c r="Q31" i="7"/>
  <c r="Q30" i="7"/>
  <c r="Q29" i="7"/>
  <c r="Q28" i="7"/>
  <c r="Q27" i="7"/>
  <c r="Q26" i="7"/>
  <c r="Q25" i="7"/>
  <c r="P24" i="7"/>
  <c r="J24" i="7"/>
  <c r="J39" i="7" s="1"/>
  <c r="I24" i="7"/>
  <c r="I39" i="7" s="1"/>
  <c r="H24" i="7"/>
  <c r="P22" i="7"/>
  <c r="O22" i="7"/>
  <c r="O24" i="7" s="1"/>
  <c r="O39" i="7" s="1"/>
  <c r="N22" i="7"/>
  <c r="N24" i="7" s="1"/>
  <c r="N39" i="7" s="1"/>
  <c r="N55" i="7" s="1"/>
  <c r="M22" i="7"/>
  <c r="M24" i="7" s="1"/>
  <c r="M39" i="7" s="1"/>
  <c r="L22" i="7"/>
  <c r="L24" i="7" s="1"/>
  <c r="L39" i="7" s="1"/>
  <c r="K22" i="7"/>
  <c r="K24" i="7" s="1"/>
  <c r="K39" i="7" s="1"/>
  <c r="K55" i="7" s="1"/>
  <c r="J22" i="7"/>
  <c r="I22" i="7"/>
  <c r="H22" i="7"/>
  <c r="G22" i="7"/>
  <c r="G24" i="7" s="1"/>
  <c r="G39" i="7" s="1"/>
  <c r="F22" i="7"/>
  <c r="F24" i="7" s="1"/>
  <c r="F39" i="7" s="1"/>
  <c r="F55" i="7" s="1"/>
  <c r="E22" i="7"/>
  <c r="E24" i="7" s="1"/>
  <c r="Q16" i="7"/>
  <c r="P15" i="7"/>
  <c r="O15" i="7"/>
  <c r="I15" i="7"/>
  <c r="I17" i="7" s="1"/>
  <c r="H15" i="7"/>
  <c r="G15" i="7"/>
  <c r="P13" i="7"/>
  <c r="P17" i="7" s="1"/>
  <c r="O13" i="7"/>
  <c r="O17" i="7" s="1"/>
  <c r="N13" i="7"/>
  <c r="N15" i="7" s="1"/>
  <c r="M13" i="7"/>
  <c r="M15" i="7" s="1"/>
  <c r="L13" i="7"/>
  <c r="L15" i="7" s="1"/>
  <c r="K13" i="7"/>
  <c r="K15" i="7" s="1"/>
  <c r="K17" i="7" s="1"/>
  <c r="J13" i="7"/>
  <c r="J15" i="7" s="1"/>
  <c r="J17" i="7" s="1"/>
  <c r="I13" i="7"/>
  <c r="H13" i="7"/>
  <c r="H17" i="7" s="1"/>
  <c r="H57" i="7" s="1"/>
  <c r="G13" i="7"/>
  <c r="G17" i="7" s="1"/>
  <c r="F13" i="7"/>
  <c r="F15" i="7" s="1"/>
  <c r="E13" i="7"/>
  <c r="E15" i="7" s="1"/>
  <c r="Q9" i="7"/>
  <c r="AX12" i="13" l="1"/>
  <c r="AZ12" i="13" s="1"/>
  <c r="BB12" i="13" s="1"/>
  <c r="AX10" i="13"/>
  <c r="AX7" i="13"/>
  <c r="AZ7" i="13" s="1"/>
  <c r="AX6" i="13"/>
  <c r="AZ6" i="13" s="1"/>
  <c r="AR14" i="13"/>
  <c r="AX3" i="13"/>
  <c r="AX5" i="13"/>
  <c r="AZ5" i="13" s="1"/>
  <c r="AX4" i="13"/>
  <c r="AZ4" i="13" s="1"/>
  <c r="AX8" i="13"/>
  <c r="AZ8" i="13" s="1"/>
  <c r="AX11" i="13"/>
  <c r="AX13" i="13"/>
  <c r="AZ13" i="13" s="1"/>
  <c r="L2" i="13"/>
  <c r="AH2" i="13"/>
  <c r="AH14" i="13" s="1"/>
  <c r="S14" i="13"/>
  <c r="AX9" i="13"/>
  <c r="AZ9" i="13" s="1"/>
  <c r="J3" i="13"/>
  <c r="L3" i="13" s="1"/>
  <c r="J10" i="13"/>
  <c r="L10" i="13" s="1"/>
  <c r="J11" i="13"/>
  <c r="L11" i="13" s="1"/>
  <c r="H14" i="13"/>
  <c r="AJ67" i="8"/>
  <c r="AJ79" i="8" s="1"/>
  <c r="U79" i="8"/>
  <c r="AZ71" i="8"/>
  <c r="BB71" i="8" s="1"/>
  <c r="BB68" i="8"/>
  <c r="BB70" i="8"/>
  <c r="AZ77" i="8"/>
  <c r="AZ72" i="8"/>
  <c r="BB72" i="8" s="1"/>
  <c r="N73" i="8"/>
  <c r="BB73" i="8" s="1"/>
  <c r="AZ74" i="8"/>
  <c r="BB74" i="8" s="1"/>
  <c r="BB77" i="8"/>
  <c r="AZ78" i="8"/>
  <c r="BB78" i="8" s="1"/>
  <c r="AZ70" i="8"/>
  <c r="N69" i="8"/>
  <c r="BB69" i="8" s="1"/>
  <c r="BB67" i="8"/>
  <c r="BB75" i="8"/>
  <c r="L69" i="8"/>
  <c r="L79" i="8" s="1"/>
  <c r="AZ67" i="8"/>
  <c r="L73" i="8"/>
  <c r="L76" i="8"/>
  <c r="N76" i="8" s="1"/>
  <c r="BB76" i="8" s="1"/>
  <c r="Q24" i="8"/>
  <c r="P55" i="8"/>
  <c r="L59" i="8"/>
  <c r="I55" i="8"/>
  <c r="I57" i="8" s="1"/>
  <c r="J55" i="8"/>
  <c r="J57" i="8" s="1"/>
  <c r="H55" i="8"/>
  <c r="K55" i="8"/>
  <c r="K57" i="8" s="1"/>
  <c r="E55" i="8"/>
  <c r="E17" i="8"/>
  <c r="M17" i="8"/>
  <c r="M57" i="8" s="1"/>
  <c r="N17" i="8"/>
  <c r="N57" i="8" s="1"/>
  <c r="G17" i="8"/>
  <c r="G57" i="8" s="1"/>
  <c r="O17" i="8"/>
  <c r="O57" i="8" s="1"/>
  <c r="E39" i="8"/>
  <c r="Q39" i="8" s="1"/>
  <c r="F15" i="8"/>
  <c r="Q15" i="8" s="1"/>
  <c r="H17" i="8"/>
  <c r="H57" i="8" s="1"/>
  <c r="P17" i="8"/>
  <c r="P57" i="8" s="1"/>
  <c r="G57" i="7"/>
  <c r="E39" i="7"/>
  <c r="Q39" i="7" s="1"/>
  <c r="Q24" i="7"/>
  <c r="I55" i="7"/>
  <c r="Q15" i="7"/>
  <c r="J55" i="7"/>
  <c r="J57" i="7" s="1"/>
  <c r="O57" i="7"/>
  <c r="P57" i="7"/>
  <c r="K57" i="7"/>
  <c r="I57" i="7"/>
  <c r="L55" i="7"/>
  <c r="L17" i="7"/>
  <c r="E55" i="7"/>
  <c r="E17" i="7"/>
  <c r="M17" i="7"/>
  <c r="M57" i="7" s="1"/>
  <c r="Q13" i="7"/>
  <c r="F17" i="7"/>
  <c r="F57" i="7" s="1"/>
  <c r="N17" i="7"/>
  <c r="N57" i="7" s="1"/>
  <c r="AZ10" i="13" l="1"/>
  <c r="BB10" i="13" s="1"/>
  <c r="AZ3" i="13"/>
  <c r="AX2" i="13"/>
  <c r="AX14" i="13" s="1"/>
  <c r="BB13" i="13"/>
  <c r="AZ11" i="13"/>
  <c r="J14" i="13"/>
  <c r="BB6" i="13"/>
  <c r="L14" i="13"/>
  <c r="BB9" i="13"/>
  <c r="BD76" i="8"/>
  <c r="BD71" i="8"/>
  <c r="BD78" i="8"/>
  <c r="BD74" i="8"/>
  <c r="BD75" i="8"/>
  <c r="BD67" i="8"/>
  <c r="BE67" i="8"/>
  <c r="AZ79" i="8"/>
  <c r="N79" i="8"/>
  <c r="BB79" i="8" s="1"/>
  <c r="BD77" i="8"/>
  <c r="BE68" i="8"/>
  <c r="BE69" i="8" s="1"/>
  <c r="BE70" i="8" s="1"/>
  <c r="BE71" i="8" s="1"/>
  <c r="BE72" i="8" s="1"/>
  <c r="BE73" i="8" s="1"/>
  <c r="BE74" i="8" s="1"/>
  <c r="BE75" i="8" s="1"/>
  <c r="BE76" i="8" s="1"/>
  <c r="BE77" i="8" s="1"/>
  <c r="BE78" i="8" s="1"/>
  <c r="I59" i="8"/>
  <c r="N59" i="8"/>
  <c r="P59" i="8"/>
  <c r="M59" i="8"/>
  <c r="E57" i="8"/>
  <c r="Q55" i="8"/>
  <c r="F17" i="8"/>
  <c r="F57" i="8" s="1"/>
  <c r="O59" i="8"/>
  <c r="E57" i="7"/>
  <c r="Q17" i="7"/>
  <c r="Q55" i="7"/>
  <c r="O59" i="7"/>
  <c r="L57" i="7"/>
  <c r="N59" i="7"/>
  <c r="I59" i="7"/>
  <c r="M59" i="7"/>
  <c r="P59" i="7"/>
  <c r="AZ2" i="13" l="1"/>
  <c r="BB2" i="13" s="1"/>
  <c r="AZ14" i="13"/>
  <c r="BB11" i="13"/>
  <c r="BD79" i="8"/>
  <c r="BF79" i="8" s="1"/>
  <c r="Q17" i="8"/>
  <c r="Q57" i="8" s="1"/>
  <c r="E59" i="8"/>
  <c r="Q59" i="8" s="1"/>
  <c r="E60" i="8"/>
  <c r="F60" i="8" s="1"/>
  <c r="G60" i="8" s="1"/>
  <c r="H60" i="8" s="1"/>
  <c r="I60" i="8" s="1"/>
  <c r="J60" i="8" s="1"/>
  <c r="K60" i="8" s="1"/>
  <c r="L60" i="8" s="1"/>
  <c r="M60" i="8" s="1"/>
  <c r="N60" i="8" s="1"/>
  <c r="O60" i="8" s="1"/>
  <c r="P60" i="8" s="1"/>
  <c r="Q61" i="8" s="1"/>
  <c r="L59" i="7"/>
  <c r="Q57" i="7"/>
  <c r="E60" i="7"/>
  <c r="F60" i="7" s="1"/>
  <c r="G60" i="7" s="1"/>
  <c r="H60" i="7" s="1"/>
  <c r="I60" i="7" s="1"/>
  <c r="J60" i="7" s="1"/>
  <c r="K60" i="7" s="1"/>
  <c r="L60" i="7" s="1"/>
  <c r="M60" i="7" s="1"/>
  <c r="N60" i="7" s="1"/>
  <c r="O60" i="7" s="1"/>
  <c r="P60" i="7" s="1"/>
  <c r="Q61" i="7" s="1"/>
  <c r="E59" i="7"/>
  <c r="Q59" i="7" s="1"/>
  <c r="BC2" i="13" l="1"/>
  <c r="BC3" i="13" s="1"/>
  <c r="BC4" i="13" s="1"/>
  <c r="BC5" i="13" s="1"/>
  <c r="BC6" i="13" s="1"/>
  <c r="BC7" i="13" s="1"/>
  <c r="BC8" i="13" s="1"/>
  <c r="BC9" i="13" s="1"/>
  <c r="BC10" i="13" s="1"/>
  <c r="BC11" i="13" s="1"/>
  <c r="BC12" i="13" s="1"/>
  <c r="BC13" i="13" s="1"/>
  <c r="BB14" i="13"/>
  <c r="BD14" i="13" l="1"/>
</calcChain>
</file>

<file path=xl/sharedStrings.xml><?xml version="1.0" encoding="utf-8"?>
<sst xmlns="http://schemas.openxmlformats.org/spreadsheetml/2006/main" count="717" uniqueCount="142">
  <si>
    <t xml:space="preserve">Accidents , Incidents , Near misses </t>
  </si>
  <si>
    <t xml:space="preserve">Safeguarding Issues, Medication Errors </t>
  </si>
  <si>
    <t>Jan</t>
  </si>
  <si>
    <t>Feb</t>
  </si>
  <si>
    <t>mar</t>
  </si>
  <si>
    <t>Apr</t>
  </si>
  <si>
    <t>May</t>
  </si>
  <si>
    <t>Jun</t>
  </si>
  <si>
    <t>Jul</t>
  </si>
  <si>
    <t xml:space="preserve">Stafford </t>
  </si>
  <si>
    <t>we have 6 locations</t>
  </si>
  <si>
    <t xml:space="preserve">Stoke on trent </t>
  </si>
  <si>
    <t xml:space="preserve">Birmingham </t>
  </si>
  <si>
    <t xml:space="preserve">Tamworth </t>
  </si>
  <si>
    <t xml:space="preserve">Cheshire </t>
  </si>
  <si>
    <t xml:space="preserve">Macclesfield </t>
  </si>
  <si>
    <t xml:space="preserve">No of positive / negative reviews </t>
  </si>
  <si>
    <t xml:space="preserve">No of supervisions, spot checks /Yearly Appraisals done per month / upcoming /overdue </t>
  </si>
  <si>
    <t xml:space="preserve">no of staff with no DBS or refernce on file </t>
  </si>
  <si>
    <t xml:space="preserve">Employee absence / off sick </t>
  </si>
  <si>
    <t>OUTFLOWS</t>
  </si>
  <si>
    <t xml:space="preserve">Accounting Services </t>
  </si>
  <si>
    <t xml:space="preserve">Professional /Consultancy </t>
  </si>
  <si>
    <t>Purchases/Transport</t>
  </si>
  <si>
    <t>Cleaning</t>
  </si>
  <si>
    <t>Rent/Mortgage</t>
  </si>
  <si>
    <t>Electricity/Gas</t>
  </si>
  <si>
    <t>Staff Training</t>
  </si>
  <si>
    <t>Water</t>
  </si>
  <si>
    <t xml:space="preserve">Office Facilities /Stationaries Incl. Uniforms </t>
  </si>
  <si>
    <t>Insurance</t>
  </si>
  <si>
    <t xml:space="preserve">Miscellaneous </t>
  </si>
  <si>
    <t>Advertising</t>
  </si>
  <si>
    <t>Telephone/internet</t>
  </si>
  <si>
    <t>Repairs/maintenance</t>
  </si>
  <si>
    <t>Stationery etc/tea</t>
  </si>
  <si>
    <t>Office Eqmnts</t>
  </si>
  <si>
    <t xml:space="preserve">Legal/Clerical </t>
  </si>
  <si>
    <t>Asset- Computers/Printers</t>
  </si>
  <si>
    <t>Loan Repayment</t>
  </si>
  <si>
    <t xml:space="preserve">Staff Wages </t>
  </si>
  <si>
    <t xml:space="preserve">Miscellanoes </t>
  </si>
  <si>
    <t xml:space="preserve">Pterol or gas </t>
  </si>
  <si>
    <t xml:space="preserve">Employer national insurance contribution </t>
  </si>
  <si>
    <t xml:space="preserve">Employer pension contribution </t>
  </si>
  <si>
    <t xml:space="preserve">Staff uniform </t>
  </si>
  <si>
    <t>Local authority rental rates Rates</t>
  </si>
  <si>
    <t xml:space="preserve">Total number of holiday taken per month /per year </t>
  </si>
  <si>
    <t xml:space="preserve">Total number ofclient who are hispitalised or left /per month/per year </t>
  </si>
  <si>
    <t>Subscriptions ( break it down to Atlas, Birdie, Careplanner CQC )</t>
  </si>
  <si>
    <t>INFLOWS</t>
  </si>
  <si>
    <t>Personal Funds</t>
  </si>
  <si>
    <t>Income- Sales Forecast @20d/M</t>
  </si>
  <si>
    <t>Grants/Loans Expected</t>
  </si>
  <si>
    <t>No- Sales per month /</t>
  </si>
  <si>
    <t>London</t>
  </si>
  <si>
    <t xml:space="preserve">No of accepeted referrals  per locations / referral sources and 7 local sources </t>
  </si>
  <si>
    <t xml:space="preserve">Number actual sales per month </t>
  </si>
  <si>
    <t xml:space="preserve">Total cost of expenses per location </t>
  </si>
  <si>
    <t>Q1</t>
  </si>
  <si>
    <t>Q2</t>
  </si>
  <si>
    <t>Q3</t>
  </si>
  <si>
    <t>Q4</t>
  </si>
  <si>
    <t>Period/Month</t>
  </si>
  <si>
    <t>Total</t>
  </si>
  <si>
    <t>£</t>
  </si>
  <si>
    <t>Total inflows</t>
  </si>
  <si>
    <t xml:space="preserve"> </t>
  </si>
  <si>
    <t>No - of Staff</t>
  </si>
  <si>
    <t>No - of hours/ month</t>
  </si>
  <si>
    <t>Rates</t>
  </si>
  <si>
    <t>Fixed cost</t>
  </si>
  <si>
    <t>Subscriptions</t>
  </si>
  <si>
    <t>Total other</t>
  </si>
  <si>
    <t>Total outflows</t>
  </si>
  <si>
    <t>Net Outflow/Inflow</t>
  </si>
  <si>
    <t>Charitable Donations</t>
  </si>
  <si>
    <t>Cumulative cashflow</t>
  </si>
  <si>
    <t xml:space="preserve">Net Cashflow </t>
  </si>
  <si>
    <t xml:space="preserve">Projections for Jan2022 - Dec2022 - Post  COVID19  Reassessment </t>
  </si>
  <si>
    <t>No- Sales/month /NO-/10SU's</t>
  </si>
  <si>
    <t>Income - Sales Forecast@£20/SU</t>
  </si>
  <si>
    <t>Incremental  No- of sales/day(Calls)</t>
  </si>
  <si>
    <t>25 No- days /month ( Incl -Voids)</t>
  </si>
  <si>
    <t>Income- Sales Forecast @25d/M</t>
  </si>
  <si>
    <t>Min wage /10.50/hr</t>
  </si>
  <si>
    <t>Staff Wages &amp; NI@10.50/hour/@160hrs/month</t>
  </si>
  <si>
    <t xml:space="preserve">Pension </t>
  </si>
  <si>
    <t xml:space="preserve">Projections for Jan2023 - Dec2023 - Post  COVID19  Reassessment </t>
  </si>
  <si>
    <t>No- Sales/month /NO-/60SU's</t>
  </si>
  <si>
    <t>30 No- days /month</t>
  </si>
  <si>
    <t xml:space="preserve">Wage /15/hr/Incl Staff Welfare </t>
  </si>
  <si>
    <t>Staff Wages &amp; NI@£15/hour/160hrs/month</t>
  </si>
  <si>
    <t>Loan Repayment (BBL)</t>
  </si>
  <si>
    <t>Accidents</t>
  </si>
  <si>
    <t>incidents</t>
  </si>
  <si>
    <t>Near Misses</t>
  </si>
  <si>
    <t>Mar</t>
  </si>
  <si>
    <t>Aug</t>
  </si>
  <si>
    <t>Sep</t>
  </si>
  <si>
    <t>Oct</t>
  </si>
  <si>
    <t>Nov</t>
  </si>
  <si>
    <t>Dec</t>
  </si>
  <si>
    <t>Month</t>
  </si>
  <si>
    <t>No of Positive Reviews</t>
  </si>
  <si>
    <t>No of Negative Reviews</t>
  </si>
  <si>
    <t>Staff With No DBS or Ref.File</t>
  </si>
  <si>
    <t>Male</t>
  </si>
  <si>
    <t>Female</t>
  </si>
  <si>
    <t>Safeguarding Issues</t>
  </si>
  <si>
    <t>Medication Errors</t>
  </si>
  <si>
    <t>Links</t>
  </si>
  <si>
    <t>No of Employee Absence</t>
  </si>
  <si>
    <t>Off Sick</t>
  </si>
  <si>
    <t>Total Holidays Taken</t>
  </si>
  <si>
    <t>Total Clients Hospitalized</t>
  </si>
  <si>
    <t>Left</t>
  </si>
  <si>
    <t>Both</t>
  </si>
  <si>
    <t>Location</t>
  </si>
  <si>
    <t>Accepted Rerrerals Per Location</t>
  </si>
  <si>
    <t>Total Cost</t>
  </si>
  <si>
    <t>Refferral Sources</t>
  </si>
  <si>
    <t>No of Supervisors</t>
  </si>
  <si>
    <t>No of Spot Checks</t>
  </si>
  <si>
    <t>Appraisals Done</t>
  </si>
  <si>
    <t xml:space="preserve">Upcoming </t>
  </si>
  <si>
    <t>Overdue</t>
  </si>
  <si>
    <t>Analytic Dashboard</t>
  </si>
  <si>
    <t>Currency</t>
  </si>
  <si>
    <t>OUTFLOW</t>
  </si>
  <si>
    <t>Column3</t>
  </si>
  <si>
    <t>Column4</t>
  </si>
  <si>
    <t>Column5</t>
  </si>
  <si>
    <t>Column6</t>
  </si>
  <si>
    <t>Column7</t>
  </si>
  <si>
    <t>Column9</t>
  </si>
  <si>
    <t>Column10</t>
  </si>
  <si>
    <t>Column11</t>
  </si>
  <si>
    <t>Income - Sales Forecast@£20/SU2</t>
  </si>
  <si>
    <t xml:space="preserve"> 8</t>
  </si>
  <si>
    <t xml:space="preserve">Put Data in Input Data sheet and Care Agency Sheet the data will be automatically visualized on dashboad sheet, use slicers to filter data accordinlgy. </t>
  </si>
  <si>
    <t>Note: Remove Filter to Put data for All Locations then goto Dashboard and use slicer to view specific requried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</si>
</sst>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_-;\(\ #,##0\)_-;_-* &quot;-&quot;_-;_-@_-"/>
  </numFmts>
  <fonts count="24" x14ac:knownFonts="1">
    <font>
      <sz val="11"/>
      <color theme="1"/>
      <name val="Calibri"/>
      <family val="2"/>
      <scheme val="minor"/>
    </font>
    <font>
      <b/>
      <sz val="11"/>
      <color theme="1"/>
      <name val="Calibri"/>
      <family val="2"/>
      <scheme val="minor"/>
    </font>
    <font>
      <sz val="8"/>
      <name val="Calibri"/>
      <family val="2"/>
      <scheme val="minor"/>
    </font>
    <font>
      <sz val="10"/>
      <name val="Arial"/>
      <family val="2"/>
    </font>
    <font>
      <b/>
      <sz val="12"/>
      <color theme="1"/>
      <name val="Calibri"/>
      <family val="2"/>
      <scheme val="minor"/>
    </font>
    <font>
      <b/>
      <sz val="16"/>
      <name val="Tw Cen MT"/>
      <family val="2"/>
    </font>
    <font>
      <sz val="16"/>
      <name val="Tw Cen MT"/>
      <family val="2"/>
    </font>
    <font>
      <sz val="18"/>
      <name val="Tw Cen MT"/>
      <family val="2"/>
    </font>
    <font>
      <b/>
      <sz val="18"/>
      <name val="Tw Cen MT"/>
      <family val="2"/>
    </font>
    <font>
      <i/>
      <sz val="18"/>
      <name val="Tw Cen MT"/>
      <family val="2"/>
    </font>
    <font>
      <sz val="14"/>
      <name val="Tw Cen MT"/>
      <family val="2"/>
    </font>
    <font>
      <sz val="11"/>
      <color theme="1"/>
      <name val="Calibri"/>
      <family val="2"/>
      <scheme val="minor"/>
    </font>
    <font>
      <sz val="11"/>
      <color rgb="FF9C5700"/>
      <name val="Calibri"/>
      <family val="2"/>
      <scheme val="minor"/>
    </font>
    <font>
      <b/>
      <sz val="11"/>
      <color rgb="FF3F3F3F"/>
      <name val="Calibri"/>
      <family val="2"/>
      <scheme val="minor"/>
    </font>
    <font>
      <b/>
      <sz val="11"/>
      <color theme="0"/>
      <name val="Calibri"/>
      <family val="2"/>
      <scheme val="minor"/>
    </font>
    <font>
      <b/>
      <sz val="28"/>
      <color theme="1"/>
      <name val="Calibri"/>
      <family val="2"/>
      <scheme val="minor"/>
    </font>
    <font>
      <sz val="16"/>
      <color theme="1"/>
      <name val="Calibri"/>
      <family val="2"/>
      <scheme val="minor"/>
    </font>
    <font>
      <b/>
      <sz val="14"/>
      <name val="Tw Cen MT"/>
      <family val="2"/>
    </font>
    <font>
      <b/>
      <sz val="11"/>
      <name val="Tw Cen MT"/>
      <family val="2"/>
    </font>
    <font>
      <sz val="11"/>
      <name val="Tw Cen MT"/>
      <family val="2"/>
    </font>
    <font>
      <b/>
      <sz val="22"/>
      <color theme="1" tint="4.9989318521683403E-2"/>
      <name val="Tw Cen MT"/>
      <family val="2"/>
    </font>
    <font>
      <b/>
      <sz val="18"/>
      <color rgb="FF3F3F3F"/>
      <name val="Calibri"/>
      <family val="2"/>
      <scheme val="minor"/>
    </font>
    <font>
      <b/>
      <sz val="14"/>
      <color theme="1" tint="4.9989318521683403E-2"/>
      <name val="Tw Cen MT"/>
      <family val="2"/>
    </font>
    <font>
      <b/>
      <sz val="16"/>
      <color theme="1" tint="4.9989318521683403E-2"/>
      <name val="Calibri"/>
      <family val="2"/>
      <scheme val="minor"/>
    </font>
  </fonts>
  <fills count="2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0070C0"/>
        <bgColor indexed="64"/>
      </patternFill>
    </fill>
    <fill>
      <patternFill patternType="solid">
        <fgColor rgb="FFFFEB9C"/>
      </patternFill>
    </fill>
    <fill>
      <patternFill patternType="solid">
        <fgColor rgb="FFF2F2F2"/>
      </patternFill>
    </fill>
    <fill>
      <patternFill patternType="solid">
        <fgColor rgb="FFFFFFCC"/>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79998168889431442"/>
        <bgColor theme="4" tint="0.79998168889431442"/>
      </patternFill>
    </fill>
    <fill>
      <patternFill patternType="solid">
        <fgColor theme="5" tint="0.79998168889431442"/>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8" tint="0.79998168889431442"/>
        <bgColor theme="4" tint="0.79998168889431442"/>
      </patternFill>
    </fill>
    <fill>
      <patternFill patternType="solid">
        <fgColor theme="8" tint="0.79998168889431442"/>
        <bgColor indexed="6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9" tint="0.79998168889431442"/>
        <bgColor theme="4" tint="0.79998168889431442"/>
      </patternFill>
    </fill>
    <fill>
      <patternFill patternType="solid">
        <fgColor theme="9" tint="0.79998168889431442"/>
        <bgColor indexed="64"/>
      </patternFill>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rgb="FF89E5EF"/>
        <bgColor theme="4" tint="0.79998168889431442"/>
      </patternFill>
    </fill>
    <fill>
      <patternFill patternType="solid">
        <fgColor rgb="FF89E5EF"/>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medium">
        <color indexed="64"/>
      </left>
      <right/>
      <top style="thin">
        <color theme="4" tint="0.39997558519241921"/>
      </top>
      <bottom style="thin">
        <color theme="4" tint="0.39997558519241921"/>
      </bottom>
      <diagonal/>
    </border>
    <border>
      <left style="medium">
        <color indexed="64"/>
      </left>
      <right/>
      <top style="medium">
        <color indexed="64"/>
      </top>
      <bottom style="thin">
        <color theme="4" tint="0.39997558519241921"/>
      </bottom>
      <diagonal/>
    </border>
    <border>
      <left style="medium">
        <color indexed="64"/>
      </left>
      <right/>
      <top style="thin">
        <color theme="4" tint="0.39997558519241921"/>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6">
    <xf numFmtId="0" fontId="0" fillId="0" borderId="0"/>
    <xf numFmtId="0" fontId="3" fillId="0" borderId="0"/>
    <xf numFmtId="43" fontId="3" fillId="0" borderId="0" applyFont="0" applyFill="0" applyBorder="0" applyAlignment="0" applyProtection="0"/>
    <xf numFmtId="0" fontId="12" fillId="6" borderId="0" applyNumberFormat="0" applyBorder="0" applyAlignment="0" applyProtection="0"/>
    <xf numFmtId="0" fontId="13" fillId="7" borderId="13" applyNumberFormat="0" applyAlignment="0" applyProtection="0"/>
    <xf numFmtId="0" fontId="11" fillId="8" borderId="14" applyNumberFormat="0" applyFont="0" applyAlignment="0" applyProtection="0"/>
  </cellStyleXfs>
  <cellXfs count="2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xf numFmtId="0" fontId="4" fillId="0" borderId="0" xfId="0" applyFont="1"/>
    <xf numFmtId="0" fontId="5" fillId="0" borderId="0" xfId="1" applyFont="1"/>
    <xf numFmtId="0" fontId="6" fillId="0" borderId="0" xfId="1" applyFont="1"/>
    <xf numFmtId="0" fontId="7" fillId="0" borderId="0" xfId="1" applyFont="1"/>
    <xf numFmtId="0" fontId="8" fillId="0" borderId="0" xfId="1" applyFont="1"/>
    <xf numFmtId="0" fontId="9" fillId="0" borderId="0" xfId="1" applyFont="1"/>
    <xf numFmtId="17" fontId="8" fillId="0" borderId="0" xfId="1" applyNumberFormat="1" applyFont="1" applyAlignment="1">
      <alignment horizontal="center"/>
    </xf>
    <xf numFmtId="0" fontId="8" fillId="0" borderId="0" xfId="1" applyFont="1" applyAlignment="1">
      <alignment horizontal="center"/>
    </xf>
    <xf numFmtId="0" fontId="7" fillId="0" borderId="0" xfId="1" applyFont="1" applyAlignment="1">
      <alignment horizontal="center"/>
    </xf>
    <xf numFmtId="164" fontId="7" fillId="0" borderId="0" xfId="2" applyNumberFormat="1" applyFont="1" applyAlignment="1">
      <alignment horizontal="right"/>
    </xf>
    <xf numFmtId="164" fontId="7" fillId="0" borderId="0" xfId="2" applyNumberFormat="1" applyFont="1" applyAlignment="1"/>
    <xf numFmtId="164" fontId="6" fillId="0" borderId="0" xfId="2" applyNumberFormat="1" applyFont="1"/>
    <xf numFmtId="0" fontId="7" fillId="0" borderId="0" xfId="1" applyFont="1" applyAlignment="1">
      <alignment horizontal="right"/>
    </xf>
    <xf numFmtId="164" fontId="7" fillId="0" borderId="0" xfId="2" applyNumberFormat="1" applyFont="1" applyAlignment="1">
      <alignment horizontal="center"/>
    </xf>
    <xf numFmtId="164" fontId="6" fillId="0" borderId="0" xfId="2" applyNumberFormat="1" applyFont="1" applyAlignment="1">
      <alignment horizontal="right"/>
    </xf>
    <xf numFmtId="164" fontId="6" fillId="0" borderId="0" xfId="2" applyNumberFormat="1" applyFont="1" applyAlignment="1">
      <alignment horizontal="center"/>
    </xf>
    <xf numFmtId="43" fontId="10" fillId="0" borderId="0" xfId="2" applyFont="1" applyAlignment="1">
      <alignment horizontal="right"/>
    </xf>
    <xf numFmtId="43" fontId="7" fillId="0" borderId="0" xfId="2" applyFont="1" applyAlignment="1">
      <alignment horizontal="right"/>
    </xf>
    <xf numFmtId="43" fontId="6" fillId="0" borderId="0" xfId="2" applyFont="1" applyAlignment="1">
      <alignment horizontal="right"/>
    </xf>
    <xf numFmtId="43" fontId="10" fillId="0" borderId="0" xfId="2" applyFont="1" applyAlignment="1">
      <alignment horizontal="center"/>
    </xf>
    <xf numFmtId="164" fontId="8" fillId="0" borderId="10" xfId="2" applyNumberFormat="1" applyFont="1" applyBorder="1"/>
    <xf numFmtId="43" fontId="7" fillId="0" borderId="0" xfId="2" applyFont="1"/>
    <xf numFmtId="164" fontId="7" fillId="0" borderId="0" xfId="2" applyNumberFormat="1" applyFont="1"/>
    <xf numFmtId="164" fontId="7" fillId="0" borderId="0" xfId="2" applyNumberFormat="1" applyFont="1" applyBorder="1"/>
    <xf numFmtId="12" fontId="7" fillId="0" borderId="0" xfId="2" applyNumberFormat="1" applyFont="1"/>
    <xf numFmtId="164" fontId="6" fillId="0" borderId="0" xfId="1" applyNumberFormat="1" applyFont="1"/>
    <xf numFmtId="164" fontId="7" fillId="0" borderId="0" xfId="1" applyNumberFormat="1" applyFont="1"/>
    <xf numFmtId="164" fontId="7" fillId="0" borderId="11" xfId="2" applyNumberFormat="1" applyFont="1" applyBorder="1"/>
    <xf numFmtId="165" fontId="7" fillId="0" borderId="11" xfId="2" applyNumberFormat="1" applyFont="1" applyBorder="1"/>
    <xf numFmtId="164" fontId="6" fillId="0" borderId="11" xfId="2" applyNumberFormat="1" applyFont="1" applyBorder="1"/>
    <xf numFmtId="165" fontId="7" fillId="0" borderId="0" xfId="2" applyNumberFormat="1" applyFont="1" applyBorder="1"/>
    <xf numFmtId="164" fontId="8" fillId="0" borderId="12" xfId="2" applyNumberFormat="1" applyFont="1" applyBorder="1"/>
    <xf numFmtId="164" fontId="8" fillId="0" borderId="0" xfId="2" applyNumberFormat="1" applyFont="1" applyBorder="1"/>
    <xf numFmtId="43" fontId="6" fillId="0" borderId="0" xfId="1" applyNumberFormat="1" applyFont="1"/>
    <xf numFmtId="43" fontId="7" fillId="0" borderId="0" xfId="2" applyFont="1" applyAlignment="1">
      <alignment horizontal="center"/>
    </xf>
    <xf numFmtId="0" fontId="7" fillId="2" borderId="0" xfId="1" applyFont="1" applyFill="1" applyAlignment="1">
      <alignment horizontal="center"/>
    </xf>
    <xf numFmtId="0" fontId="7" fillId="3" borderId="0" xfId="1" applyFont="1" applyFill="1" applyAlignment="1">
      <alignment horizontal="center"/>
    </xf>
    <xf numFmtId="0" fontId="7" fillId="4" borderId="0" xfId="1" applyFont="1" applyFill="1" applyAlignment="1">
      <alignment horizontal="center"/>
    </xf>
    <xf numFmtId="0" fontId="8" fillId="5" borderId="0" xfId="1"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14" fillId="9" borderId="20" xfId="0" applyFont="1" applyFill="1" applyBorder="1" applyAlignment="1">
      <alignment horizontal="center" vertical="center"/>
    </xf>
    <xf numFmtId="0" fontId="14" fillId="9" borderId="18" xfId="0" applyFont="1" applyFill="1" applyBorder="1" applyAlignment="1">
      <alignment horizontal="center" vertical="center"/>
    </xf>
    <xf numFmtId="0" fontId="0" fillId="10" borderId="16" xfId="0" applyFont="1" applyFill="1" applyBorder="1" applyAlignment="1">
      <alignment horizontal="center" vertical="center"/>
    </xf>
    <xf numFmtId="0" fontId="0" fillId="0" borderId="16" xfId="0" applyFont="1" applyBorder="1" applyAlignment="1">
      <alignment horizontal="center" vertical="center"/>
    </xf>
    <xf numFmtId="0" fontId="14" fillId="9" borderId="15" xfId="0" applyFont="1" applyFill="1" applyBorder="1" applyAlignment="1">
      <alignment horizontal="center" vertical="center"/>
    </xf>
    <xf numFmtId="0" fontId="14" fillId="9" borderId="19" xfId="0" applyFont="1" applyFill="1" applyBorder="1" applyAlignment="1">
      <alignment horizontal="center" vertical="center"/>
    </xf>
    <xf numFmtId="0" fontId="0" fillId="10" borderId="15" xfId="0" applyFont="1" applyFill="1" applyBorder="1" applyAlignment="1">
      <alignment horizontal="center" vertical="center"/>
    </xf>
    <xf numFmtId="0" fontId="14" fillId="9" borderId="21" xfId="0" applyFont="1" applyFill="1" applyBorder="1" applyAlignment="1">
      <alignment horizontal="center" vertical="center"/>
    </xf>
    <xf numFmtId="0" fontId="0" fillId="12" borderId="4" xfId="0" applyFill="1" applyBorder="1"/>
    <xf numFmtId="0" fontId="0" fillId="14" borderId="4" xfId="0" applyFill="1" applyBorder="1"/>
    <xf numFmtId="0" fontId="0" fillId="16" borderId="4" xfId="0" applyFill="1" applyBorder="1"/>
    <xf numFmtId="0" fontId="0" fillId="18" borderId="4" xfId="0" applyFill="1" applyBorder="1"/>
    <xf numFmtId="0" fontId="0" fillId="20" borderId="4" xfId="0" applyFill="1" applyBorder="1"/>
    <xf numFmtId="0" fontId="0" fillId="22" borderId="4" xfId="0" applyFill="1" applyBorder="1"/>
    <xf numFmtId="0" fontId="0" fillId="24" borderId="4" xfId="0" applyFill="1" applyBorder="1"/>
    <xf numFmtId="0" fontId="14" fillId="9" borderId="0" xfId="0" applyFont="1" applyFill="1" applyBorder="1" applyAlignment="1">
      <alignment horizontal="center" vertical="center"/>
    </xf>
    <xf numFmtId="0" fontId="14" fillId="9" borderId="17" xfId="0" applyFont="1" applyFill="1" applyBorder="1" applyAlignment="1">
      <alignment horizontal="center" vertical="center"/>
    </xf>
    <xf numFmtId="0" fontId="0" fillId="11" borderId="23" xfId="0" applyFont="1" applyFill="1" applyBorder="1" applyAlignment="1">
      <alignment horizontal="center" vertical="center"/>
    </xf>
    <xf numFmtId="0" fontId="0" fillId="12" borderId="1" xfId="0" applyFill="1" applyBorder="1"/>
    <xf numFmtId="0" fontId="0" fillId="12" borderId="22" xfId="0" applyFont="1" applyFill="1" applyBorder="1" applyAlignment="1">
      <alignment horizontal="center" vertical="center"/>
    </xf>
    <xf numFmtId="0" fontId="0" fillId="11" borderId="22" xfId="0" applyFont="1" applyFill="1" applyBorder="1" applyAlignment="1">
      <alignment horizontal="center" vertical="center"/>
    </xf>
    <xf numFmtId="0" fontId="0" fillId="12" borderId="24" xfId="0" applyFont="1" applyFill="1" applyBorder="1" applyAlignment="1">
      <alignment horizontal="center" vertical="center"/>
    </xf>
    <xf numFmtId="0" fontId="0" fillId="12" borderId="6" xfId="0" applyFill="1" applyBorder="1"/>
    <xf numFmtId="0" fontId="0" fillId="13" borderId="23" xfId="0" applyFont="1" applyFill="1" applyBorder="1" applyAlignment="1">
      <alignment horizontal="center" vertical="center"/>
    </xf>
    <xf numFmtId="0" fontId="0" fillId="14" borderId="1" xfId="0" applyFill="1" applyBorder="1"/>
    <xf numFmtId="0" fontId="0" fillId="14" borderId="22" xfId="0" applyFont="1" applyFill="1" applyBorder="1" applyAlignment="1">
      <alignment horizontal="center" vertical="center"/>
    </xf>
    <xf numFmtId="0" fontId="0" fillId="13" borderId="22" xfId="0" applyFont="1" applyFill="1" applyBorder="1" applyAlignment="1">
      <alignment horizontal="center" vertical="center"/>
    </xf>
    <xf numFmtId="0" fontId="0" fillId="14" borderId="24" xfId="0" applyFont="1" applyFill="1" applyBorder="1" applyAlignment="1">
      <alignment horizontal="center" vertical="center"/>
    </xf>
    <xf numFmtId="0" fontId="0" fillId="14" borderId="6" xfId="0" applyFill="1" applyBorder="1"/>
    <xf numFmtId="0" fontId="0" fillId="15" borderId="23" xfId="0" applyFont="1" applyFill="1" applyBorder="1" applyAlignment="1">
      <alignment horizontal="center" vertical="center"/>
    </xf>
    <xf numFmtId="0" fontId="0" fillId="16" borderId="1" xfId="0" applyFill="1" applyBorder="1"/>
    <xf numFmtId="0" fontId="0" fillId="16" borderId="22" xfId="0" applyFont="1" applyFill="1" applyBorder="1" applyAlignment="1">
      <alignment horizontal="center" vertical="center"/>
    </xf>
    <xf numFmtId="0" fontId="0" fillId="15" borderId="22" xfId="0" applyFont="1" applyFill="1" applyBorder="1" applyAlignment="1">
      <alignment horizontal="center" vertical="center"/>
    </xf>
    <xf numFmtId="0" fontId="0" fillId="16" borderId="24" xfId="0" applyFont="1" applyFill="1" applyBorder="1" applyAlignment="1">
      <alignment horizontal="center" vertical="center"/>
    </xf>
    <xf numFmtId="0" fontId="0" fillId="16" borderId="6" xfId="0" applyFill="1" applyBorder="1"/>
    <xf numFmtId="0" fontId="0" fillId="17" borderId="23" xfId="0" applyFont="1" applyFill="1" applyBorder="1" applyAlignment="1">
      <alignment horizontal="center" vertical="center"/>
    </xf>
    <xf numFmtId="0" fontId="0" fillId="18" borderId="1" xfId="0" applyFill="1" applyBorder="1"/>
    <xf numFmtId="0" fontId="0" fillId="18" borderId="22" xfId="0" applyFont="1" applyFill="1" applyBorder="1" applyAlignment="1">
      <alignment horizontal="center" vertical="center"/>
    </xf>
    <xf numFmtId="0" fontId="0" fillId="17" borderId="22" xfId="0" applyFont="1" applyFill="1" applyBorder="1" applyAlignment="1">
      <alignment horizontal="center" vertical="center"/>
    </xf>
    <xf numFmtId="0" fontId="0" fillId="18" borderId="24" xfId="0" applyFont="1" applyFill="1" applyBorder="1" applyAlignment="1">
      <alignment horizontal="center" vertical="center"/>
    </xf>
    <xf numFmtId="0" fontId="0" fillId="18" borderId="6" xfId="0" applyFill="1" applyBorder="1"/>
    <xf numFmtId="0" fontId="0" fillId="19" borderId="23" xfId="0" applyFont="1" applyFill="1" applyBorder="1" applyAlignment="1">
      <alignment horizontal="center" vertical="center"/>
    </xf>
    <xf numFmtId="0" fontId="0" fillId="20" borderId="1" xfId="0" applyFill="1" applyBorder="1"/>
    <xf numFmtId="0" fontId="0" fillId="20" borderId="22" xfId="0" applyFont="1" applyFill="1" applyBorder="1" applyAlignment="1">
      <alignment horizontal="center" vertical="center"/>
    </xf>
    <xf numFmtId="0" fontId="0" fillId="19" borderId="22" xfId="0" applyFont="1" applyFill="1" applyBorder="1" applyAlignment="1">
      <alignment horizontal="center" vertical="center"/>
    </xf>
    <xf numFmtId="0" fontId="0" fillId="20" borderId="24" xfId="0" applyFont="1" applyFill="1" applyBorder="1" applyAlignment="1">
      <alignment horizontal="center" vertical="center"/>
    </xf>
    <xf numFmtId="0" fontId="0" fillId="20" borderId="6" xfId="0" applyFill="1" applyBorder="1"/>
    <xf numFmtId="0" fontId="0" fillId="21" borderId="23" xfId="0" applyFont="1" applyFill="1" applyBorder="1" applyAlignment="1">
      <alignment horizontal="center" vertical="center"/>
    </xf>
    <xf numFmtId="0" fontId="0" fillId="22" borderId="1" xfId="0" applyFill="1" applyBorder="1"/>
    <xf numFmtId="0" fontId="0" fillId="22" borderId="22" xfId="0" applyFont="1" applyFill="1" applyBorder="1" applyAlignment="1">
      <alignment horizontal="center" vertical="center"/>
    </xf>
    <xf numFmtId="0" fontId="0" fillId="21" borderId="22" xfId="0" applyFont="1" applyFill="1" applyBorder="1" applyAlignment="1">
      <alignment horizontal="center" vertical="center"/>
    </xf>
    <xf numFmtId="0" fontId="0" fillId="22" borderId="24" xfId="0" applyFont="1" applyFill="1" applyBorder="1" applyAlignment="1">
      <alignment horizontal="center" vertical="center"/>
    </xf>
    <xf numFmtId="0" fontId="0" fillId="22" borderId="6" xfId="0" applyFill="1" applyBorder="1"/>
    <xf numFmtId="0" fontId="0" fillId="23" borderId="23" xfId="0" applyFont="1" applyFill="1" applyBorder="1" applyAlignment="1">
      <alignment horizontal="center" vertical="center"/>
    </xf>
    <xf numFmtId="0" fontId="0" fillId="24" borderId="1" xfId="0" applyFill="1" applyBorder="1"/>
    <xf numFmtId="0" fontId="0" fillId="24" borderId="22" xfId="0" applyFont="1" applyFill="1" applyBorder="1" applyAlignment="1">
      <alignment horizontal="center" vertical="center"/>
    </xf>
    <xf numFmtId="0" fontId="0" fillId="23" borderId="22" xfId="0" applyFont="1" applyFill="1" applyBorder="1" applyAlignment="1">
      <alignment horizontal="center" vertical="center"/>
    </xf>
    <xf numFmtId="0" fontId="0" fillId="24" borderId="24" xfId="0" applyFont="1" applyFill="1" applyBorder="1" applyAlignment="1">
      <alignment horizontal="center" vertical="center"/>
    </xf>
    <xf numFmtId="0" fontId="0" fillId="24" borderId="6" xfId="0" applyFill="1" applyBorder="1"/>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applyBorder="1" applyAlignment="1">
      <alignment horizontal="center" vertical="center"/>
    </xf>
    <xf numFmtId="0" fontId="0" fillId="12" borderId="5" xfId="0" applyFill="1" applyBorder="1" applyAlignment="1">
      <alignment horizontal="center" vertical="center"/>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4" borderId="0" xfId="0" applyFill="1" applyBorder="1" applyAlignment="1">
      <alignment horizontal="center" vertical="center"/>
    </xf>
    <xf numFmtId="0" fontId="0" fillId="14" borderId="5" xfId="0" applyFill="1" applyBorder="1" applyAlignment="1">
      <alignment horizontal="center" vertical="center"/>
    </xf>
    <xf numFmtId="0" fontId="0" fillId="14" borderId="7" xfId="0" applyFill="1" applyBorder="1" applyAlignment="1">
      <alignment horizontal="center" vertical="center"/>
    </xf>
    <xf numFmtId="0" fontId="0" fillId="14" borderId="8" xfId="0"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xf numFmtId="0" fontId="0" fillId="16" borderId="0" xfId="0" applyFill="1" applyBorder="1" applyAlignment="1">
      <alignment horizontal="center" vertical="center"/>
    </xf>
    <xf numFmtId="0" fontId="0" fillId="16" borderId="5" xfId="0" applyFill="1" applyBorder="1" applyAlignment="1">
      <alignment horizontal="center" vertical="center"/>
    </xf>
    <xf numFmtId="0" fontId="0" fillId="16" borderId="7" xfId="0" applyFill="1" applyBorder="1" applyAlignment="1">
      <alignment horizontal="center" vertical="center"/>
    </xf>
    <xf numFmtId="0" fontId="0" fillId="16" borderId="8" xfId="0" applyFill="1" applyBorder="1" applyAlignment="1">
      <alignment horizontal="center" vertical="center"/>
    </xf>
    <xf numFmtId="0" fontId="0" fillId="18" borderId="2" xfId="0" applyFill="1" applyBorder="1" applyAlignment="1">
      <alignment horizontal="center" vertical="center"/>
    </xf>
    <xf numFmtId="0" fontId="0" fillId="18" borderId="3" xfId="0" applyFill="1" applyBorder="1" applyAlignment="1">
      <alignment horizontal="center" vertical="center"/>
    </xf>
    <xf numFmtId="0" fontId="0" fillId="18" borderId="0" xfId="0" applyFill="1" applyBorder="1" applyAlignment="1">
      <alignment horizontal="center" vertical="center"/>
    </xf>
    <xf numFmtId="0" fontId="0" fillId="18" borderId="5" xfId="0" applyFill="1" applyBorder="1" applyAlignment="1">
      <alignment horizontal="center" vertical="center"/>
    </xf>
    <xf numFmtId="0" fontId="0" fillId="18" borderId="7" xfId="0" applyFill="1" applyBorder="1" applyAlignment="1">
      <alignment horizontal="center" vertical="center"/>
    </xf>
    <xf numFmtId="0" fontId="0" fillId="18" borderId="8" xfId="0"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0" fillId="20" borderId="7" xfId="0" applyFill="1" applyBorder="1" applyAlignment="1">
      <alignment horizontal="center" vertical="center"/>
    </xf>
    <xf numFmtId="0" fontId="0" fillId="20" borderId="8" xfId="0" applyFill="1" applyBorder="1" applyAlignment="1">
      <alignment horizontal="center" vertical="center"/>
    </xf>
    <xf numFmtId="0" fontId="0" fillId="22" borderId="2" xfId="0" applyFill="1" applyBorder="1" applyAlignment="1">
      <alignment horizontal="center" vertical="center"/>
    </xf>
    <xf numFmtId="0" fontId="0" fillId="22" borderId="3" xfId="0" applyFill="1" applyBorder="1" applyAlignment="1">
      <alignment horizontal="center" vertical="center"/>
    </xf>
    <xf numFmtId="0" fontId="0" fillId="22" borderId="0" xfId="0" applyFill="1" applyBorder="1" applyAlignment="1">
      <alignment horizontal="center" vertical="center"/>
    </xf>
    <xf numFmtId="0" fontId="0" fillId="22" borderId="5" xfId="0" applyFill="1" applyBorder="1" applyAlignment="1">
      <alignment horizontal="center" vertical="center"/>
    </xf>
    <xf numFmtId="0" fontId="0" fillId="22" borderId="7" xfId="0" applyFill="1" applyBorder="1" applyAlignment="1">
      <alignment horizontal="center" vertical="center"/>
    </xf>
    <xf numFmtId="0" fontId="0" fillId="22" borderId="8" xfId="0" applyFill="1" applyBorder="1" applyAlignment="1">
      <alignment horizontal="center" vertical="center"/>
    </xf>
    <xf numFmtId="0" fontId="0" fillId="24" borderId="2" xfId="0" applyFill="1" applyBorder="1" applyAlignment="1">
      <alignment horizontal="center" vertical="center"/>
    </xf>
    <xf numFmtId="0" fontId="0" fillId="24" borderId="3" xfId="0" applyFill="1" applyBorder="1" applyAlignment="1">
      <alignment horizontal="center" vertical="center"/>
    </xf>
    <xf numFmtId="0" fontId="0" fillId="24" borderId="0" xfId="0" applyFill="1" applyBorder="1" applyAlignment="1">
      <alignment horizontal="center" vertical="center"/>
    </xf>
    <xf numFmtId="0" fontId="0" fillId="24" borderId="5" xfId="0" applyFill="1" applyBorder="1" applyAlignment="1">
      <alignment horizontal="center" vertical="center"/>
    </xf>
    <xf numFmtId="0" fontId="0" fillId="24" borderId="7" xfId="0" applyFill="1" applyBorder="1" applyAlignment="1">
      <alignment horizontal="center" vertical="center"/>
    </xf>
    <xf numFmtId="0" fontId="0" fillId="24" borderId="8" xfId="0" applyFill="1" applyBorder="1" applyAlignment="1">
      <alignment horizontal="center" vertical="center"/>
    </xf>
    <xf numFmtId="0" fontId="14" fillId="9" borderId="18" xfId="0" quotePrefix="1" applyFont="1" applyFill="1" applyBorder="1" applyAlignment="1">
      <alignment horizontal="center" vertical="center"/>
    </xf>
    <xf numFmtId="0" fontId="16" fillId="0" borderId="0" xfId="0" applyFont="1"/>
    <xf numFmtId="0" fontId="18" fillId="0" borderId="0" xfId="1" applyFont="1" applyAlignment="1">
      <alignment horizontal="center" vertical="center" wrapText="1"/>
    </xf>
    <xf numFmtId="0" fontId="19" fillId="0" borderId="2" xfId="1" applyFont="1" applyBorder="1" applyAlignment="1">
      <alignment horizontal="center" vertical="center"/>
    </xf>
    <xf numFmtId="0" fontId="19" fillId="0" borderId="0" xfId="1" applyFont="1" applyBorder="1" applyAlignment="1">
      <alignment horizontal="center" vertical="center"/>
    </xf>
    <xf numFmtId="0" fontId="19" fillId="0" borderId="7" xfId="1" applyFont="1" applyBorder="1" applyAlignment="1">
      <alignment horizontal="center" vertical="center"/>
    </xf>
    <xf numFmtId="0" fontId="19" fillId="0" borderId="0" xfId="1" applyFont="1" applyAlignment="1">
      <alignment horizontal="center" vertical="center"/>
    </xf>
    <xf numFmtId="164" fontId="19" fillId="0" borderId="2" xfId="2" applyNumberFormat="1" applyFont="1" applyBorder="1" applyAlignment="1">
      <alignment horizontal="center" vertical="center"/>
    </xf>
    <xf numFmtId="43" fontId="19" fillId="0" borderId="2" xfId="2" applyFont="1" applyBorder="1" applyAlignment="1">
      <alignment horizontal="center" vertical="center"/>
    </xf>
    <xf numFmtId="164" fontId="19" fillId="0" borderId="0" xfId="2" applyNumberFormat="1" applyFont="1" applyBorder="1" applyAlignment="1">
      <alignment horizontal="center" vertical="center"/>
    </xf>
    <xf numFmtId="43" fontId="19" fillId="0" borderId="0" xfId="2" applyFont="1" applyBorder="1" applyAlignment="1">
      <alignment horizontal="center" vertical="center"/>
    </xf>
    <xf numFmtId="164" fontId="19" fillId="0" borderId="7" xfId="2" applyNumberFormat="1" applyFont="1" applyBorder="1" applyAlignment="1">
      <alignment horizontal="center" vertical="center"/>
    </xf>
    <xf numFmtId="43" fontId="19" fillId="0" borderId="7" xfId="2" applyFont="1" applyBorder="1" applyAlignment="1">
      <alignment horizontal="center" vertical="center"/>
    </xf>
    <xf numFmtId="165" fontId="19" fillId="0" borderId="7" xfId="2" applyNumberFormat="1" applyFont="1" applyBorder="1" applyAlignment="1">
      <alignment horizontal="center" vertical="center"/>
    </xf>
    <xf numFmtId="165" fontId="19" fillId="0" borderId="0" xfId="2" applyNumberFormat="1" applyFont="1" applyBorder="1" applyAlignment="1">
      <alignment horizontal="center" vertical="center"/>
    </xf>
    <xf numFmtId="165" fontId="19" fillId="0" borderId="2" xfId="2" applyNumberFormat="1" applyFont="1" applyBorder="1" applyAlignment="1">
      <alignment horizontal="center" vertical="center"/>
    </xf>
    <xf numFmtId="164" fontId="18" fillId="0" borderId="25" xfId="2" applyNumberFormat="1" applyFont="1" applyBorder="1" applyAlignment="1">
      <alignment horizontal="center" vertical="center"/>
    </xf>
    <xf numFmtId="164" fontId="18" fillId="0" borderId="26" xfId="2" applyNumberFormat="1" applyFont="1" applyBorder="1" applyAlignment="1">
      <alignment horizontal="center" vertical="center"/>
    </xf>
    <xf numFmtId="164" fontId="18" fillId="0" borderId="27" xfId="2" applyNumberFormat="1" applyFont="1" applyBorder="1" applyAlignment="1">
      <alignment horizontal="center" vertical="center"/>
    </xf>
    <xf numFmtId="164" fontId="18" fillId="0" borderId="28" xfId="2" applyNumberFormat="1" applyFont="1" applyBorder="1" applyAlignment="1">
      <alignment horizontal="center" vertical="center"/>
    </xf>
    <xf numFmtId="164" fontId="19" fillId="0" borderId="25" xfId="2" applyNumberFormat="1" applyFont="1" applyBorder="1" applyAlignment="1">
      <alignment horizontal="center" vertical="center"/>
    </xf>
    <xf numFmtId="164" fontId="19" fillId="0" borderId="31" xfId="2" applyNumberFormat="1" applyFont="1" applyBorder="1" applyAlignment="1">
      <alignment horizontal="center" vertical="center"/>
    </xf>
    <xf numFmtId="165" fontId="19" fillId="0" borderId="9" xfId="2" applyNumberFormat="1" applyFont="1" applyBorder="1" applyAlignment="1">
      <alignment horizontal="center" vertical="center"/>
    </xf>
    <xf numFmtId="165" fontId="19" fillId="0" borderId="25" xfId="2" applyNumberFormat="1" applyFont="1" applyBorder="1" applyAlignment="1">
      <alignment horizontal="center" vertical="center"/>
    </xf>
    <xf numFmtId="165" fontId="19" fillId="0" borderId="31" xfId="2" applyNumberFormat="1" applyFont="1" applyBorder="1" applyAlignment="1">
      <alignment horizontal="center" vertical="center"/>
    </xf>
    <xf numFmtId="164" fontId="18" fillId="0" borderId="32" xfId="2" applyNumberFormat="1" applyFont="1" applyBorder="1" applyAlignment="1">
      <alignment horizontal="center" vertical="center"/>
    </xf>
    <xf numFmtId="164" fontId="18" fillId="0" borderId="33" xfId="2" applyNumberFormat="1" applyFont="1" applyBorder="1" applyAlignment="1">
      <alignment horizontal="center" vertical="center"/>
    </xf>
    <xf numFmtId="164" fontId="18" fillId="0" borderId="9" xfId="2" applyNumberFormat="1" applyFont="1" applyBorder="1" applyAlignment="1">
      <alignment horizontal="center" vertical="center"/>
    </xf>
    <xf numFmtId="164" fontId="18" fillId="0" borderId="34" xfId="2" applyNumberFormat="1" applyFont="1" applyBorder="1" applyAlignment="1">
      <alignment horizontal="center" vertical="center"/>
    </xf>
    <xf numFmtId="164" fontId="18" fillId="0" borderId="35" xfId="2" applyNumberFormat="1" applyFont="1" applyBorder="1" applyAlignment="1">
      <alignment horizontal="center" vertical="center"/>
    </xf>
    <xf numFmtId="164" fontId="18" fillId="0" borderId="36" xfId="2" applyNumberFormat="1" applyFont="1" applyBorder="1" applyAlignment="1">
      <alignment horizontal="center" vertical="center"/>
    </xf>
    <xf numFmtId="0" fontId="19" fillId="0" borderId="4" xfId="1" applyFont="1" applyBorder="1" applyAlignment="1">
      <alignment horizontal="center" vertical="center"/>
    </xf>
    <xf numFmtId="0" fontId="19" fillId="0" borderId="5" xfId="1" applyFont="1" applyBorder="1" applyAlignment="1">
      <alignment horizontal="center" vertical="center"/>
    </xf>
    <xf numFmtId="0" fontId="19" fillId="0" borderId="6" xfId="1" applyFont="1" applyBorder="1" applyAlignment="1">
      <alignment horizontal="center" vertical="center"/>
    </xf>
    <xf numFmtId="0" fontId="19" fillId="0" borderId="8" xfId="1" applyFont="1" applyBorder="1" applyAlignment="1">
      <alignment horizontal="center" vertical="center"/>
    </xf>
    <xf numFmtId="12" fontId="19" fillId="0" borderId="0" xfId="2" applyNumberFormat="1" applyFont="1" applyBorder="1" applyAlignment="1">
      <alignment horizontal="center" vertical="center"/>
    </xf>
    <xf numFmtId="0" fontId="21" fillId="7" borderId="29" xfId="4" applyFont="1" applyBorder="1" applyAlignment="1">
      <alignment horizontal="center" vertical="center"/>
    </xf>
    <xf numFmtId="0" fontId="21" fillId="7" borderId="30" xfId="4" applyFont="1" applyBorder="1" applyAlignment="1">
      <alignment horizontal="center" vertical="center"/>
    </xf>
    <xf numFmtId="164" fontId="21" fillId="7" borderId="30" xfId="4" applyNumberFormat="1" applyFont="1" applyBorder="1" applyAlignment="1">
      <alignment horizontal="center" vertical="center"/>
    </xf>
    <xf numFmtId="43" fontId="21" fillId="7" borderId="30" xfId="4" applyNumberFormat="1" applyFont="1" applyBorder="1" applyAlignment="1">
      <alignment horizontal="center" vertical="center"/>
    </xf>
    <xf numFmtId="43" fontId="21" fillId="7" borderId="7" xfId="4" applyNumberFormat="1" applyFont="1" applyBorder="1" applyAlignment="1">
      <alignment horizontal="center" vertical="center"/>
    </xf>
    <xf numFmtId="164" fontId="18" fillId="0" borderId="37" xfId="2" applyNumberFormat="1" applyFont="1" applyBorder="1" applyAlignment="1">
      <alignment horizontal="center" vertical="center"/>
    </xf>
    <xf numFmtId="164" fontId="18" fillId="0" borderId="31" xfId="2" applyNumberFormat="1" applyFont="1" applyBorder="1" applyAlignment="1">
      <alignment horizontal="center" vertical="center"/>
    </xf>
    <xf numFmtId="164" fontId="18" fillId="0" borderId="4" xfId="2" applyNumberFormat="1" applyFont="1" applyBorder="1" applyAlignment="1">
      <alignment horizontal="center" vertical="center"/>
    </xf>
    <xf numFmtId="164" fontId="18" fillId="0" borderId="6" xfId="2" applyNumberFormat="1" applyFont="1" applyBorder="1" applyAlignment="1">
      <alignment horizontal="center" vertical="center"/>
    </xf>
    <xf numFmtId="0" fontId="20" fillId="2" borderId="1" xfId="1" applyFont="1" applyFill="1" applyBorder="1" applyAlignment="1">
      <alignment horizontal="center" vertical="center"/>
    </xf>
    <xf numFmtId="0" fontId="20" fillId="2" borderId="4" xfId="1" applyFont="1" applyFill="1" applyBorder="1" applyAlignment="1">
      <alignment horizontal="center" vertical="center"/>
    </xf>
    <xf numFmtId="0" fontId="20" fillId="3" borderId="4" xfId="1" applyFont="1" applyFill="1" applyBorder="1" applyAlignment="1">
      <alignment horizontal="center" vertical="center"/>
    </xf>
    <xf numFmtId="0" fontId="20" fillId="4" borderId="4" xfId="1" applyFont="1" applyFill="1" applyBorder="1" applyAlignment="1">
      <alignment horizontal="center" vertical="center"/>
    </xf>
    <xf numFmtId="0" fontId="20" fillId="5" borderId="4" xfId="1" applyFont="1" applyFill="1" applyBorder="1" applyAlignment="1">
      <alignment horizontal="center" vertical="center"/>
    </xf>
    <xf numFmtId="0" fontId="20" fillId="5" borderId="6" xfId="1" applyFont="1" applyFill="1" applyBorder="1" applyAlignment="1">
      <alignment horizontal="center" vertical="center"/>
    </xf>
    <xf numFmtId="17" fontId="17" fillId="0" borderId="0" xfId="1" applyNumberFormat="1" applyFont="1" applyBorder="1" applyAlignment="1">
      <alignment horizontal="center" vertical="center"/>
    </xf>
    <xf numFmtId="17" fontId="17" fillId="0" borderId="7" xfId="1" applyNumberFormat="1" applyFont="1" applyBorder="1" applyAlignment="1">
      <alignment horizontal="center" vertical="center"/>
    </xf>
    <xf numFmtId="17" fontId="17" fillId="0" borderId="2" xfId="1" applyNumberFormat="1" applyFont="1" applyBorder="1" applyAlignment="1">
      <alignment horizontal="center" vertical="center"/>
    </xf>
    <xf numFmtId="0" fontId="22" fillId="2" borderId="0" xfId="1" applyFont="1" applyFill="1" applyBorder="1" applyAlignment="1">
      <alignment horizontal="center" vertical="center"/>
    </xf>
    <xf numFmtId="0" fontId="22" fillId="3" borderId="0" xfId="1" applyFont="1" applyFill="1" applyBorder="1" applyAlignment="1">
      <alignment horizontal="center" vertical="center"/>
    </xf>
    <xf numFmtId="0" fontId="22" fillId="4" borderId="0" xfId="1" applyFont="1" applyFill="1" applyBorder="1" applyAlignment="1">
      <alignment horizontal="center" vertical="center"/>
    </xf>
    <xf numFmtId="0" fontId="22" fillId="5" borderId="0" xfId="1" applyFont="1" applyFill="1" applyBorder="1" applyAlignment="1">
      <alignment horizontal="center" vertical="center"/>
    </xf>
    <xf numFmtId="0" fontId="5" fillId="0" borderId="4" xfId="0" applyNumberFormat="1" applyFont="1" applyFill="1" applyBorder="1" applyAlignment="1" applyProtection="1">
      <alignment horizontal="center" vertical="center" wrapText="1"/>
    </xf>
    <xf numFmtId="0" fontId="17" fillId="0" borderId="9" xfId="0" applyNumberFormat="1" applyFont="1" applyFill="1" applyBorder="1" applyAlignment="1" applyProtection="1">
      <alignment horizontal="center" vertical="center" wrapText="1"/>
    </xf>
    <xf numFmtId="0" fontId="18" fillId="0" borderId="38" xfId="0" applyNumberFormat="1" applyFont="1" applyFill="1" applyBorder="1" applyAlignment="1" applyProtection="1">
      <alignment horizontal="center" vertical="center" wrapText="1"/>
    </xf>
    <xf numFmtId="0" fontId="18" fillId="0" borderId="39" xfId="0" applyNumberFormat="1" applyFont="1" applyFill="1" applyBorder="1" applyAlignment="1" applyProtection="1">
      <alignment horizontal="center" vertical="center" wrapText="1"/>
    </xf>
    <xf numFmtId="0" fontId="18" fillId="0" borderId="7" xfId="0" applyNumberFormat="1" applyFont="1" applyFill="1" applyBorder="1" applyAlignment="1" applyProtection="1">
      <alignment horizontal="center" vertical="center" wrapText="1"/>
    </xf>
    <xf numFmtId="0" fontId="18" fillId="0" borderId="6" xfId="0" applyNumberFormat="1" applyFont="1" applyFill="1" applyBorder="1" applyAlignment="1" applyProtection="1">
      <alignment horizontal="center" vertical="center" wrapText="1"/>
    </xf>
    <xf numFmtId="0" fontId="18" fillId="0" borderId="8" xfId="0" applyNumberFormat="1" applyFont="1" applyFill="1" applyBorder="1" applyAlignment="1" applyProtection="1">
      <alignment horizontal="center" vertical="center" wrapText="1"/>
    </xf>
    <xf numFmtId="0" fontId="5" fillId="0" borderId="7" xfId="0" applyNumberFormat="1" applyFont="1" applyFill="1" applyBorder="1" applyAlignment="1" applyProtection="1">
      <alignment horizontal="center" vertical="center" wrapText="1"/>
    </xf>
    <xf numFmtId="0" fontId="18" fillId="0" borderId="9" xfId="0" applyNumberFormat="1" applyFont="1" applyFill="1" applyBorder="1" applyAlignment="1" applyProtection="1">
      <alignment horizontal="center" vertical="center" wrapText="1"/>
    </xf>
    <xf numFmtId="0" fontId="12" fillId="6" borderId="0" xfId="3" applyAlignment="1">
      <alignment horizontal="center"/>
    </xf>
    <xf numFmtId="0" fontId="23" fillId="6" borderId="1" xfId="3" applyFont="1" applyBorder="1" applyAlignment="1">
      <alignment horizontal="center" vertical="center" wrapText="1"/>
    </xf>
    <xf numFmtId="0" fontId="23" fillId="6" borderId="2" xfId="3" applyFont="1" applyBorder="1" applyAlignment="1">
      <alignment horizontal="center" vertical="center" wrapText="1"/>
    </xf>
    <xf numFmtId="0" fontId="23" fillId="6" borderId="3" xfId="3" applyFont="1" applyBorder="1" applyAlignment="1">
      <alignment horizontal="center" vertical="center" wrapText="1"/>
    </xf>
    <xf numFmtId="0" fontId="23" fillId="6" borderId="4" xfId="3" applyFont="1" applyBorder="1" applyAlignment="1">
      <alignment horizontal="center" vertical="center" wrapText="1"/>
    </xf>
    <xf numFmtId="0" fontId="23" fillId="6" borderId="0" xfId="3" applyFont="1" applyBorder="1" applyAlignment="1">
      <alignment horizontal="center" vertical="center" wrapText="1"/>
    </xf>
    <xf numFmtId="0" fontId="23" fillId="6" borderId="5" xfId="3" applyFont="1" applyBorder="1" applyAlignment="1">
      <alignment horizontal="center" vertical="center" wrapText="1"/>
    </xf>
    <xf numFmtId="0" fontId="23" fillId="6" borderId="6" xfId="3" applyFont="1" applyBorder="1" applyAlignment="1">
      <alignment horizontal="center" vertical="center" wrapText="1"/>
    </xf>
    <xf numFmtId="0" fontId="23" fillId="6" borderId="7" xfId="3" applyFont="1" applyBorder="1" applyAlignment="1">
      <alignment horizontal="center" vertical="center" wrapText="1"/>
    </xf>
    <xf numFmtId="0" fontId="23" fillId="6" borderId="8" xfId="3" applyFont="1" applyBorder="1" applyAlignment="1">
      <alignment horizontal="center" vertical="center" wrapText="1"/>
    </xf>
    <xf numFmtId="0" fontId="0" fillId="0" borderId="0" xfId="0" applyBorder="1"/>
    <xf numFmtId="0" fontId="15" fillId="8" borderId="40" xfId="5" applyFont="1" applyBorder="1" applyAlignment="1">
      <alignment horizontal="center" vertical="center"/>
    </xf>
    <xf numFmtId="0" fontId="15" fillId="8" borderId="41" xfId="5" applyFont="1" applyBorder="1" applyAlignment="1">
      <alignment horizontal="center" vertical="center"/>
    </xf>
    <xf numFmtId="0" fontId="15" fillId="8" borderId="42" xfId="5" applyFont="1" applyBorder="1" applyAlignment="1">
      <alignment horizontal="center" vertical="center"/>
    </xf>
  </cellXfs>
  <cellStyles count="6">
    <cellStyle name="Comma 2" xfId="2" xr:uid="{678D78CF-7181-4585-B063-C649755CED03}"/>
    <cellStyle name="Neutral" xfId="3" builtinId="28"/>
    <cellStyle name="Normal" xfId="0" builtinId="0"/>
    <cellStyle name="Normal 2" xfId="1" xr:uid="{F682922E-1D1A-45B3-B930-934CDA50F1F6}"/>
    <cellStyle name="Note" xfId="5" builtinId="10"/>
    <cellStyle name="Output" xfId="4" builtinId="21"/>
  </cellStyles>
  <dxfs count="112">
    <dxf>
      <font>
        <b/>
        <i val="0"/>
        <strike val="0"/>
        <condense val="0"/>
        <extend val="0"/>
        <outline val="0"/>
        <shadow val="0"/>
        <u val="none"/>
        <vertAlign val="baseline"/>
        <sz val="11"/>
        <color auto="1"/>
        <name val="Tw Cen MT"/>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border diagonalUp="0" diagonalDown="0">
        <left style="medium">
          <color indexed="64"/>
        </left>
        <right/>
        <top/>
        <bottom style="medium">
          <color indexed="64"/>
        </bottom>
        <vertical/>
        <horizontal/>
      </border>
    </dxf>
    <dxf>
      <font>
        <b/>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border diagonalUp="0" diagonalDown="0">
        <left style="medium">
          <color indexed="64"/>
        </left>
        <right style="medium">
          <color indexed="64"/>
        </right>
        <top/>
        <bottom style="medium">
          <color indexed="64"/>
        </bottom>
        <vertical/>
        <horizontal/>
      </border>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5"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5" formatCode="_-* #,##0_-;\(\ #,##0\)_-;_-* &quot;-&quot;_-;_-@_-"/>
      <alignment horizontal="center" vertical="center" textRotation="0" wrapText="0" indent="0" justifyLastLine="0" shrinkToFit="0" readingOrder="0"/>
      <border diagonalUp="0" diagonalDown="0">
        <left style="medium">
          <color indexed="64"/>
        </left>
        <right style="medium">
          <color indexed="64"/>
        </right>
        <top/>
        <bottom style="medium">
          <color indexed="64"/>
        </bottom>
        <vertical/>
        <horizontal/>
      </border>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border diagonalUp="0" diagonalDown="0">
        <left style="medium">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border diagonalUp="0" diagonalDown="0">
        <left style="medium">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i val="0"/>
        <strike val="0"/>
        <condense val="0"/>
        <extend val="0"/>
        <outline val="0"/>
        <shadow val="0"/>
        <u val="none"/>
        <vertAlign val="baseline"/>
        <sz val="22"/>
        <color theme="1" tint="4.9989318521683403E-2"/>
        <name val="Tw Cen MT"/>
        <family val="2"/>
        <scheme val="none"/>
      </font>
      <fill>
        <patternFill patternType="solid">
          <fgColor indexed="64"/>
          <bgColor rgb="FF0070C0"/>
        </patternFill>
      </fill>
      <alignment horizontal="center" vertical="center" textRotation="0" wrapText="0" indent="0" justifyLastLine="0" shrinkToFit="0" readingOrder="0"/>
      <border diagonalUp="0" diagonalDown="0">
        <left style="medium">
          <color indexed="64"/>
        </left>
        <right/>
        <top/>
        <bottom style="medium">
          <color indexed="64"/>
        </bottom>
        <vertical/>
        <horizontal/>
      </border>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border diagonalUp="0" diagonalDown="0">
        <left style="medium">
          <color indexed="64"/>
        </left>
        <right/>
        <top/>
        <bottom style="medium">
          <color indexed="64"/>
        </bottom>
        <vertical/>
        <horizontal/>
      </border>
    </dxf>
    <dxf>
      <font>
        <b/>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border diagonalUp="0" diagonalDown="0">
        <left style="medium">
          <color indexed="64"/>
        </left>
        <right/>
        <top style="thin">
          <color indexed="64"/>
        </top>
        <bottom style="medium">
          <color indexed="64"/>
        </bottom>
        <vertical/>
        <horizontal/>
      </border>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numFmt numFmtId="164" formatCode="_-* #,##0_-;\-* #,##0_-;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w Cen MT"/>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auto="1"/>
        <name val="Tw Cen MT"/>
        <family val="2"/>
        <scheme val="none"/>
      </font>
      <numFmt numFmtId="22" formatCode="mmm/yy"/>
      <alignment horizontal="center" vertical="center" textRotation="0" wrapText="0"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22"/>
        <color theme="1" tint="4.9989318521683403E-2"/>
        <name val="Tw Cen MT"/>
        <family val="2"/>
        <scheme val="none"/>
      </font>
      <fill>
        <patternFill patternType="solid">
          <fgColor indexed="64"/>
          <bgColor rgb="FF0070C0"/>
        </patternFill>
      </fill>
      <alignment horizontal="center" vertical="center" textRotation="0" wrapText="0" indent="0" justifyLastLine="0" shrinkToFit="0" readingOrder="0"/>
      <border diagonalUp="0" diagonalDown="0">
        <left/>
        <right style="medium">
          <color indexed="64"/>
        </right>
        <top/>
        <bottom/>
        <vertical/>
        <horizontal/>
      </border>
    </dxf>
    <dxf>
      <border outline="0">
        <bottom style="medium">
          <color indexed="64"/>
        </bottom>
      </border>
    </dxf>
    <dxf>
      <border outline="0">
        <right style="medium">
          <color indexed="64"/>
        </right>
        <top style="medium">
          <color indexed="64"/>
        </top>
      </border>
    </dxf>
    <dxf>
      <alignment horizontal="center" vertic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tint="0.39997558519241921"/>
        </left>
        <right style="thin">
          <color theme="4" tint="0.3999755851924192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theme="4" tint="0.39997558519241921"/>
        </bottom>
      </border>
    </dxf>
    <dxf>
      <border outline="0">
        <top style="thin">
          <color theme="4" tint="0.39997558519241921"/>
        </top>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outline="0">
        <left style="medium">
          <color indexed="64"/>
        </left>
        <right/>
        <top/>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tint="0.39997558519241921"/>
        </left>
        <right style="thin">
          <color theme="4" tint="0.3999755851924192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tint="0.39997558519241921"/>
        </left>
        <right style="thin">
          <color theme="4" tint="0.3999755851924192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alignment horizontal="center" textRotation="0" wrapText="0" indent="0" justifyLastLine="0" shrinkToFit="0" readingOrder="0"/>
    </dxf>
    <dxf>
      <alignment horizont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theme="4" tint="0.39997558519241921"/>
        </left>
        <right style="thin">
          <color theme="4" tint="0.3999755851924192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89E5EF"/>
      <color rgb="FFFF7979"/>
      <color rgb="FF59DB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ustomXml" Target="../customXml/item1.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Total In/Out Flows and Net Cashflow</a:t>
            </a:r>
          </a:p>
        </c:rich>
      </c:tx>
      <c:layout>
        <c:manualLayout>
          <c:xMode val="edge"/>
          <c:yMode val="edge"/>
          <c:x val="0.33536910648151114"/>
          <c:y val="1.41374951656582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8"/>
          <c:order val="8"/>
          <c:tx>
            <c:strRef>
              <c:f>'Care Agency 2024 Standardized D'!$L$1</c:f>
              <c:strCache>
                <c:ptCount val="1"/>
                <c:pt idx="0">
                  <c:v>Total inflows</c:v>
                </c:pt>
              </c:strCache>
            </c:strRef>
          </c:tx>
          <c:spPr>
            <a:solidFill>
              <a:schemeClr val="bg1">
                <a:lumMod val="65000"/>
              </a:schemeClr>
            </a:soli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D'!$L$2:$L$14</c15:sqref>
                  </c15:fullRef>
                </c:ext>
              </c:extLst>
              <c:f>'Care Agency 2024 Standardized D'!$L$2:$L$13</c:f>
              <c:numCache>
                <c:formatCode>_-* #,##0_-;\-* #,##0_-;_-* "-"??_-;_-@_-</c:formatCode>
                <c:ptCount val="12"/>
                <c:pt idx="0">
                  <c:v>71500</c:v>
                </c:pt>
                <c:pt idx="1">
                  <c:v>62000</c:v>
                </c:pt>
                <c:pt idx="2">
                  <c:v>93000</c:v>
                </c:pt>
                <c:pt idx="3">
                  <c:v>130200</c:v>
                </c:pt>
                <c:pt idx="4">
                  <c:v>151900</c:v>
                </c:pt>
                <c:pt idx="5">
                  <c:v>173600</c:v>
                </c:pt>
                <c:pt idx="6">
                  <c:v>214830</c:v>
                </c:pt>
                <c:pt idx="7">
                  <c:v>238700</c:v>
                </c:pt>
                <c:pt idx="8">
                  <c:v>300080</c:v>
                </c:pt>
                <c:pt idx="9">
                  <c:v>372000</c:v>
                </c:pt>
                <c:pt idx="10">
                  <c:v>372000</c:v>
                </c:pt>
                <c:pt idx="11">
                  <c:v>372000</c:v>
                </c:pt>
              </c:numCache>
            </c:numRef>
          </c:val>
          <c:extLst>
            <c:ext xmlns:c16="http://schemas.microsoft.com/office/drawing/2014/chart" uri="{C3380CC4-5D6E-409C-BE32-E72D297353CC}">
              <c16:uniqueId val="{00000008-E033-4501-910A-B108E9247AAF}"/>
            </c:ext>
          </c:extLst>
        </c:ser>
        <c:ser>
          <c:idx val="40"/>
          <c:order val="40"/>
          <c:tx>
            <c:strRef>
              <c:f>'Care Agency 2024 Standardized D'!$AR$1</c:f>
              <c:strCache>
                <c:ptCount val="1"/>
                <c:pt idx="0">
                  <c:v>Total other</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D'!$AR$2:$AR$14</c15:sqref>
                  </c15:fullRef>
                </c:ext>
              </c:extLst>
              <c:f>'Care Agency 2024 Standardized D'!$AR$2:$AR$13</c:f>
              <c:numCache>
                <c:formatCode>_-* #,##0_-;\-* #,##0_-;_-* "-"??_-;_-@_-</c:formatCode>
                <c:ptCount val="12"/>
                <c:pt idx="0">
                  <c:v>4390</c:v>
                </c:pt>
                <c:pt idx="1">
                  <c:v>690</c:v>
                </c:pt>
                <c:pt idx="2">
                  <c:v>890</c:v>
                </c:pt>
                <c:pt idx="3">
                  <c:v>4140</c:v>
                </c:pt>
                <c:pt idx="4">
                  <c:v>590</c:v>
                </c:pt>
                <c:pt idx="5">
                  <c:v>1040</c:v>
                </c:pt>
                <c:pt idx="6">
                  <c:v>2640</c:v>
                </c:pt>
                <c:pt idx="7">
                  <c:v>590</c:v>
                </c:pt>
                <c:pt idx="8">
                  <c:v>890</c:v>
                </c:pt>
                <c:pt idx="9">
                  <c:v>2440</c:v>
                </c:pt>
                <c:pt idx="10">
                  <c:v>890</c:v>
                </c:pt>
                <c:pt idx="11">
                  <c:v>2190</c:v>
                </c:pt>
              </c:numCache>
            </c:numRef>
          </c:val>
          <c:extLst>
            <c:ext xmlns:c16="http://schemas.microsoft.com/office/drawing/2014/chart" uri="{C3380CC4-5D6E-409C-BE32-E72D297353CC}">
              <c16:uniqueId val="{00000028-E033-4501-910A-B108E9247AAF}"/>
            </c:ext>
          </c:extLst>
        </c:ser>
        <c:ser>
          <c:idx val="46"/>
          <c:order val="46"/>
          <c:tx>
            <c:strRef>
              <c:f>'Care Agency 2024 Standardized D'!$AX$1</c:f>
              <c:strCache>
                <c:ptCount val="1"/>
                <c:pt idx="0">
                  <c:v>Total outflows</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D'!$AX$2:$AX$14</c15:sqref>
                  </c15:fullRef>
                </c:ext>
              </c:extLst>
              <c:f>'Care Agency 2024 Standardized D'!$AX$2:$AX$13</c:f>
              <c:numCache>
                <c:formatCode>_-* #,##0_-;\-* #,##0_-;_-* "-"??_-;_-@_-</c:formatCode>
                <c:ptCount val="12"/>
                <c:pt idx="0">
                  <c:v>61370</c:v>
                </c:pt>
                <c:pt idx="1">
                  <c:v>57670</c:v>
                </c:pt>
                <c:pt idx="2">
                  <c:v>63920</c:v>
                </c:pt>
                <c:pt idx="3">
                  <c:v>61670</c:v>
                </c:pt>
                <c:pt idx="4">
                  <c:v>58120</c:v>
                </c:pt>
                <c:pt idx="5">
                  <c:v>65070</c:v>
                </c:pt>
                <c:pt idx="6">
                  <c:v>61370</c:v>
                </c:pt>
                <c:pt idx="7">
                  <c:v>59320</c:v>
                </c:pt>
                <c:pt idx="8">
                  <c:v>65120</c:v>
                </c:pt>
                <c:pt idx="9">
                  <c:v>61290</c:v>
                </c:pt>
                <c:pt idx="10">
                  <c:v>59740</c:v>
                </c:pt>
                <c:pt idx="11">
                  <c:v>66540</c:v>
                </c:pt>
              </c:numCache>
            </c:numRef>
          </c:val>
          <c:extLst>
            <c:ext xmlns:c16="http://schemas.microsoft.com/office/drawing/2014/chart" uri="{C3380CC4-5D6E-409C-BE32-E72D297353CC}">
              <c16:uniqueId val="{0000002E-E033-4501-910A-B108E9247AAF}"/>
            </c:ext>
          </c:extLst>
        </c:ser>
        <c:ser>
          <c:idx val="48"/>
          <c:order val="48"/>
          <c:tx>
            <c:strRef>
              <c:f>'Care Agency 2024 Standardized D'!$AZ$1</c:f>
              <c:strCache>
                <c:ptCount val="1"/>
                <c:pt idx="0">
                  <c:v>Net Outflow/Inflow</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D'!$AZ$2:$AZ$14</c15:sqref>
                  </c15:fullRef>
                </c:ext>
              </c:extLst>
              <c:f>'Care Agency 2024 Standardized D'!$AZ$2:$AZ$13</c:f>
              <c:numCache>
                <c:formatCode>_-* #,##0_-;\-* #,##0_-;_-* "-"??_-;_-@_-</c:formatCode>
                <c:ptCount val="12"/>
                <c:pt idx="0">
                  <c:v>10130</c:v>
                </c:pt>
                <c:pt idx="1">
                  <c:v>4330</c:v>
                </c:pt>
                <c:pt idx="2" formatCode="_-* #,##0_-;\(\ #,##0\)_-;_-* &quot;-&quot;_-;_-@_-">
                  <c:v>29080</c:v>
                </c:pt>
                <c:pt idx="3">
                  <c:v>68530</c:v>
                </c:pt>
                <c:pt idx="4">
                  <c:v>93780</c:v>
                </c:pt>
                <c:pt idx="5" formatCode="_-* #,##0_-;\(\ #,##0\)_-;_-* &quot;-&quot;_-;_-@_-">
                  <c:v>108530</c:v>
                </c:pt>
                <c:pt idx="6" formatCode="_-* #,##0_-;\(\ #,##0\)_-;_-* &quot;-&quot;_-;_-@_-">
                  <c:v>153460</c:v>
                </c:pt>
                <c:pt idx="7" formatCode="_-* #,##0_-;\(\ #,##0\)_-;_-* &quot;-&quot;_-;_-@_-">
                  <c:v>179380</c:v>
                </c:pt>
                <c:pt idx="8" formatCode="_-* #,##0_-;\(\ #,##0\)_-;_-* &quot;-&quot;_-;_-@_-">
                  <c:v>234960</c:v>
                </c:pt>
                <c:pt idx="9" formatCode="_-* #,##0_-;\(\ #,##0\)_-;_-* &quot;-&quot;_-;_-@_-">
                  <c:v>310710</c:v>
                </c:pt>
                <c:pt idx="10" formatCode="_-* #,##0_-;\(\ #,##0\)_-;_-* &quot;-&quot;_-;_-@_-">
                  <c:v>312260</c:v>
                </c:pt>
                <c:pt idx="11" formatCode="_-* #,##0_-;\(\ #,##0\)_-;_-* &quot;-&quot;_-;_-@_-">
                  <c:v>305460</c:v>
                </c:pt>
              </c:numCache>
            </c:numRef>
          </c:val>
          <c:extLst>
            <c:ext xmlns:c16="http://schemas.microsoft.com/office/drawing/2014/chart" uri="{C3380CC4-5D6E-409C-BE32-E72D297353CC}">
              <c16:uniqueId val="{00000030-E033-4501-910A-B108E9247AAF}"/>
            </c:ext>
          </c:extLst>
        </c:ser>
        <c:ser>
          <c:idx val="52"/>
          <c:order val="52"/>
          <c:tx>
            <c:strRef>
              <c:f>'Care Agency 2024 Standardized D'!$BD$1</c:f>
              <c:strCache>
                <c:ptCount val="1"/>
                <c:pt idx="0">
                  <c:v>Net Cashflow </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D'!$BD$2:$BD$14</c15:sqref>
                  </c15:fullRef>
                </c:ext>
              </c:extLst>
              <c:f>'Care Agency 2024 Standardized D'!$BD$2:$BD$13</c:f>
              <c:numCache>
                <c:formatCode>_-* #,##0_-;\-* #,##0_-;_-* "-"??_-;_-@_-</c:formatCode>
                <c:ptCount val="12"/>
              </c:numCache>
            </c:numRef>
          </c:val>
          <c:extLst>
            <c:ext xmlns:c16="http://schemas.microsoft.com/office/drawing/2014/chart" uri="{C3380CC4-5D6E-409C-BE32-E72D297353CC}">
              <c16:uniqueId val="{00000034-E033-4501-910A-B108E9247AAF}"/>
            </c:ext>
          </c:extLst>
        </c:ser>
        <c:dLbls>
          <c:dLblPos val="outEnd"/>
          <c:showLegendKey val="0"/>
          <c:showVal val="0"/>
          <c:showCatName val="0"/>
          <c:showSerName val="0"/>
          <c:showPercent val="0"/>
          <c:showBubbleSize val="0"/>
        </c:dLbls>
        <c:gapWidth val="100"/>
        <c:overlap val="-24"/>
        <c:axId val="1868670528"/>
        <c:axId val="1865864288"/>
        <c:extLst>
          <c:ext xmlns:c15="http://schemas.microsoft.com/office/drawing/2012/chart" uri="{02D57815-91ED-43cb-92C2-25804820EDAC}">
            <c15:filteredBarSeries>
              <c15:ser>
                <c:idx val="0"/>
                <c:order val="0"/>
                <c:tx>
                  <c:strRef>
                    <c:extLst>
                      <c:ext uri="{02D57815-91ED-43cb-92C2-25804820EDAC}">
                        <c15:formulaRef>
                          <c15:sqref>'Care Agency 2024 Standardized D'!$D$1</c15:sqref>
                        </c15:formulaRef>
                      </c:ext>
                    </c:extLst>
                    <c:strCache>
                      <c:ptCount val="1"/>
                      <c:pt idx="0">
                        <c:v>Personal Funds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uri="{02D57815-91ED-43cb-92C2-25804820EDAC}">
                        <c15:fullRef>
                          <c15:sqref>'Care Agency 2024 Standardized D'!$D$2:$D$14</c15:sqref>
                        </c15:fullRef>
                        <c15:formulaRef>
                          <c15:sqref>'Care Agency 2024 Standardized D'!$D$2:$D$13</c15:sqref>
                        </c15:formulaRef>
                      </c:ext>
                    </c:extLst>
                    <c:numCache>
                      <c:formatCode>_-* #,##0_-;\-* #,##0_-;_-* "-"??_-;_-@_-</c:formatCode>
                      <c:ptCount val="12"/>
                      <c:pt idx="0">
                        <c:v>0</c:v>
                      </c:pt>
                      <c:pt idx="1">
                        <c:v>0</c:v>
                      </c:pt>
                      <c:pt idx="2">
                        <c:v>0</c:v>
                      </c:pt>
                      <c:pt idx="3">
                        <c:v>0</c:v>
                      </c:pt>
                    </c:numCache>
                  </c:numRef>
                </c:val>
                <c:extLst>
                  <c:ext xmlns:c16="http://schemas.microsoft.com/office/drawing/2014/chart" uri="{C3380CC4-5D6E-409C-BE32-E72D297353CC}">
                    <c16:uniqueId val="{00000000-E033-4501-910A-B108E9247AAF}"/>
                  </c:ext>
                </c:extLst>
              </c15:ser>
            </c15:filteredBarSeries>
            <c15:filteredBarSeries>
              <c15:ser>
                <c:idx val="1"/>
                <c:order val="1"/>
                <c:tx>
                  <c:strRef>
                    <c:extLst>
                      <c:ext xmlns:c15="http://schemas.microsoft.com/office/drawing/2012/chart" uri="{02D57815-91ED-43cb-92C2-25804820EDAC}">
                        <c15:formulaRef>
                          <c15:sqref>'Care Agency 2024 Standardized D'!$E$1</c15:sqref>
                        </c15:formulaRef>
                      </c:ext>
                    </c:extLst>
                    <c:strCache>
                      <c:ptCount val="1"/>
                      <c:pt idx="0">
                        <c:v>No- Sales/month /NO-/60SU's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D'!$E$2:$E$14</c15:sqref>
                        </c15:fullRef>
                        <c15:formulaRef>
                          <c15:sqref>'Care Agency 2024 Standardized D'!$E$2:$E$13</c15:sqref>
                        </c15:formulaRef>
                      </c:ext>
                    </c:extLst>
                    <c:numCache>
                      <c:formatCode>General</c:formatCode>
                      <c:ptCount val="12"/>
                      <c:pt idx="0">
                        <c:v>15</c:v>
                      </c:pt>
                      <c:pt idx="1">
                        <c:v>20</c:v>
                      </c:pt>
                      <c:pt idx="2">
                        <c:v>25</c:v>
                      </c:pt>
                      <c:pt idx="3">
                        <c:v>30</c:v>
                      </c:pt>
                      <c:pt idx="4">
                        <c:v>35</c:v>
                      </c:pt>
                      <c:pt idx="5">
                        <c:v>40</c:v>
                      </c:pt>
                      <c:pt idx="6">
                        <c:v>45</c:v>
                      </c:pt>
                      <c:pt idx="7">
                        <c:v>50</c:v>
                      </c:pt>
                      <c:pt idx="8">
                        <c:v>55</c:v>
                      </c:pt>
                      <c:pt idx="9">
                        <c:v>60</c:v>
                      </c:pt>
                      <c:pt idx="10">
                        <c:v>60</c:v>
                      </c:pt>
                      <c:pt idx="11">
                        <c:v>60</c:v>
                      </c:pt>
                    </c:numCache>
                  </c:numRef>
                </c:val>
                <c:extLst>
                  <c:ext xmlns:c16="http://schemas.microsoft.com/office/drawing/2014/chart" uri="{C3380CC4-5D6E-409C-BE32-E72D297353CC}">
                    <c16:uniqueId val="{00000001-E033-4501-910A-B108E9247AAF}"/>
                  </c:ext>
                </c:extLst>
              </c15:ser>
            </c15:filteredBarSeries>
            <c15:filteredBarSeries>
              <c15:ser>
                <c:idx val="2"/>
                <c:order val="2"/>
                <c:tx>
                  <c:strRef>
                    <c:extLst>
                      <c:ext xmlns:c15="http://schemas.microsoft.com/office/drawing/2012/chart" uri="{02D57815-91ED-43cb-92C2-25804820EDAC}">
                        <c15:formulaRef>
                          <c15:sqref>'Care Agency 2024 Standardized D'!$F$1</c15:sqref>
                        </c15:formulaRef>
                      </c:ext>
                    </c:extLst>
                    <c:strCache>
                      <c:ptCount val="1"/>
                      <c:pt idx="0">
                        <c:v>Income - Sales Forecast@£20/SU</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D'!$F$2:$F$14</c15:sqref>
                        </c15:fullRef>
                        <c15:formulaRef>
                          <c15:sqref>'Care Agency 2024 Standardized D'!$F$2:$F$13</c15:sqref>
                        </c15:formulaRef>
                      </c:ext>
                    </c:extLst>
                    <c:numCache>
                      <c:formatCode>General</c:formatCode>
                      <c:ptCount val="12"/>
                      <c:pt idx="0">
                        <c:v>20</c:v>
                      </c:pt>
                      <c:pt idx="1">
                        <c:v>20</c:v>
                      </c:pt>
                      <c:pt idx="2">
                        <c:v>20</c:v>
                      </c:pt>
                      <c:pt idx="3">
                        <c:v>20</c:v>
                      </c:pt>
                      <c:pt idx="4">
                        <c:v>20</c:v>
                      </c:pt>
                      <c:pt idx="5">
                        <c:v>20</c:v>
                      </c:pt>
                      <c:pt idx="6">
                        <c:v>22</c:v>
                      </c:pt>
                      <c:pt idx="7">
                        <c:v>22</c:v>
                      </c:pt>
                      <c:pt idx="8">
                        <c:v>22</c:v>
                      </c:pt>
                      <c:pt idx="9">
                        <c:v>25</c:v>
                      </c:pt>
                      <c:pt idx="10">
                        <c:v>25</c:v>
                      </c:pt>
                      <c:pt idx="11">
                        <c:v>25</c:v>
                      </c:pt>
                    </c:numCache>
                  </c:numRef>
                </c:val>
                <c:extLst>
                  <c:ext xmlns:c16="http://schemas.microsoft.com/office/drawing/2014/chart" uri="{C3380CC4-5D6E-409C-BE32-E72D297353CC}">
                    <c16:uniqueId val="{00000002-E033-4501-910A-B108E9247AAF}"/>
                  </c:ext>
                </c:extLst>
              </c15:ser>
            </c15:filteredBarSeries>
            <c15:filteredBarSeries>
              <c15:ser>
                <c:idx val="3"/>
                <c:order val="3"/>
                <c:tx>
                  <c:strRef>
                    <c:extLst>
                      <c:ext xmlns:c15="http://schemas.microsoft.com/office/drawing/2012/chart" uri="{02D57815-91ED-43cb-92C2-25804820EDAC}">
                        <c15:formulaRef>
                          <c15:sqref>'Care Agency 2024 Standardized D'!$G$1</c15:sqref>
                        </c15:formulaRef>
                      </c:ext>
                    </c:extLst>
                    <c:strCache>
                      <c:ptCount val="1"/>
                      <c:pt idx="0">
                        <c:v>Incremental  No- of sales/day(Calls)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D'!$G$2:$G$14</c15:sqref>
                        </c15:fullRef>
                        <c15:formulaRef>
                          <c15:sqref>'Care Agency 2024 Standardized D'!$G$2:$G$13</c15:sqref>
                        </c15:formulaRef>
                      </c:ext>
                    </c:extLst>
                    <c:numCache>
                      <c:formatCode>General</c:formatCode>
                      <c:ptCount val="12"/>
                      <c:pt idx="0">
                        <c:v>5</c:v>
                      </c:pt>
                      <c:pt idx="1">
                        <c:v>5</c:v>
                      </c:pt>
                      <c:pt idx="2">
                        <c:v>6</c:v>
                      </c:pt>
                      <c:pt idx="3">
                        <c:v>7</c:v>
                      </c:pt>
                      <c:pt idx="4">
                        <c:v>7</c:v>
                      </c:pt>
                      <c:pt idx="5">
                        <c:v>7</c:v>
                      </c:pt>
                      <c:pt idx="6">
                        <c:v>7</c:v>
                      </c:pt>
                      <c:pt idx="7">
                        <c:v>7</c:v>
                      </c:pt>
                      <c:pt idx="8">
                        <c:v>8</c:v>
                      </c:pt>
                      <c:pt idx="9">
                        <c:v>8</c:v>
                      </c:pt>
                      <c:pt idx="10">
                        <c:v>8</c:v>
                      </c:pt>
                      <c:pt idx="11">
                        <c:v>8</c:v>
                      </c:pt>
                    </c:numCache>
                  </c:numRef>
                </c:val>
                <c:extLst>
                  <c:ext xmlns:c16="http://schemas.microsoft.com/office/drawing/2014/chart" uri="{C3380CC4-5D6E-409C-BE32-E72D297353CC}">
                    <c16:uniqueId val="{00000003-E033-4501-910A-B108E9247AAF}"/>
                  </c:ext>
                </c:extLst>
              </c15:ser>
            </c15:filteredBarSeries>
            <c15:filteredBarSeries>
              <c15:ser>
                <c:idx val="4"/>
                <c:order val="4"/>
                <c:tx>
                  <c:strRef>
                    <c:extLst>
                      <c:ext xmlns:c15="http://schemas.microsoft.com/office/drawing/2012/chart" uri="{02D57815-91ED-43cb-92C2-25804820EDAC}">
                        <c15:formulaRef>
                          <c15:sqref>'Care Agency 2024 Standardized D'!$H$1</c15:sqref>
                        </c15:formulaRef>
                      </c:ext>
                    </c:extLst>
                    <c:strCache>
                      <c:ptCount val="1"/>
                      <c:pt idx="0">
                        <c:v>Income - Sales Forecast@£20/SU2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D'!$H$2:$H$14</c15:sqref>
                        </c15:fullRef>
                        <c15:formulaRef>
                          <c15:sqref>'Care Agency 2024 Standardized D'!$H$2:$H$13</c15:sqref>
                        </c15:formulaRef>
                      </c:ext>
                    </c:extLst>
                    <c:numCache>
                      <c:formatCode>_-* #,##0_-;\-* #,##0_-;_-* "-"??_-;_-@_-</c:formatCode>
                      <c:ptCount val="12"/>
                      <c:pt idx="0">
                        <c:v>1500</c:v>
                      </c:pt>
                      <c:pt idx="1">
                        <c:v>2000</c:v>
                      </c:pt>
                      <c:pt idx="2">
                        <c:v>3000</c:v>
                      </c:pt>
                      <c:pt idx="3">
                        <c:v>4200</c:v>
                      </c:pt>
                      <c:pt idx="4">
                        <c:v>4900</c:v>
                      </c:pt>
                      <c:pt idx="5">
                        <c:v>5600</c:v>
                      </c:pt>
                      <c:pt idx="6">
                        <c:v>6930</c:v>
                      </c:pt>
                      <c:pt idx="7">
                        <c:v>7700</c:v>
                      </c:pt>
                      <c:pt idx="8">
                        <c:v>9680</c:v>
                      </c:pt>
                      <c:pt idx="9">
                        <c:v>12000</c:v>
                      </c:pt>
                      <c:pt idx="10">
                        <c:v>12000</c:v>
                      </c:pt>
                      <c:pt idx="11">
                        <c:v>12000</c:v>
                      </c:pt>
                    </c:numCache>
                  </c:numRef>
                </c:val>
                <c:extLst>
                  <c:ext xmlns:c16="http://schemas.microsoft.com/office/drawing/2014/chart" uri="{C3380CC4-5D6E-409C-BE32-E72D297353CC}">
                    <c16:uniqueId val="{00000004-E033-4501-910A-B108E9247AAF}"/>
                  </c:ext>
                </c:extLst>
              </c15:ser>
            </c15:filteredBarSeries>
            <c15:filteredBarSeries>
              <c15:ser>
                <c:idx val="5"/>
                <c:order val="5"/>
                <c:tx>
                  <c:strRef>
                    <c:extLst>
                      <c:ext xmlns:c15="http://schemas.microsoft.com/office/drawing/2012/chart" uri="{02D57815-91ED-43cb-92C2-25804820EDAC}">
                        <c15:formulaRef>
                          <c15:sqref>'Care Agency 2024 Standardized D'!$I$1</c15:sqref>
                        </c15:formulaRef>
                      </c:ext>
                    </c:extLst>
                    <c:strCache>
                      <c:ptCount val="1"/>
                      <c:pt idx="0">
                        <c:v>30 No- days /month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D'!$I$2:$I$14</c15:sqref>
                        </c15:fullRef>
                        <c15:formulaRef>
                          <c15:sqref>'Care Agency 2024 Standardized D'!$I$2:$I$13</c15:sqref>
                        </c15:formulaRef>
                      </c:ext>
                    </c:extLst>
                    <c:numCache>
                      <c:formatCode>_-* #,##0_-;\-* #,##0_-;_-* "-"??_-;_-@_-</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extLst>
                  <c:ext xmlns:c16="http://schemas.microsoft.com/office/drawing/2014/chart" uri="{C3380CC4-5D6E-409C-BE32-E72D297353CC}">
                    <c16:uniqueId val="{00000005-E033-4501-910A-B108E9247AAF}"/>
                  </c:ext>
                </c:extLst>
              </c15:ser>
            </c15:filteredBarSeries>
            <c15:filteredBarSeries>
              <c15:ser>
                <c:idx val="6"/>
                <c:order val="6"/>
                <c:tx>
                  <c:strRef>
                    <c:extLst>
                      <c:ext xmlns:c15="http://schemas.microsoft.com/office/drawing/2012/chart" uri="{02D57815-91ED-43cb-92C2-25804820EDAC}">
                        <c15:formulaRef>
                          <c15:sqref>'Care Agency 2024 Standardized D'!$J$1</c15:sqref>
                        </c15:formulaRef>
                      </c:ext>
                    </c:extLst>
                    <c:strCache>
                      <c:ptCount val="1"/>
                      <c:pt idx="0">
                        <c:v>Income- Sales Forecast @25d/M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D'!$J$2:$J$14</c15:sqref>
                        </c15:fullRef>
                        <c15:formulaRef>
                          <c15:sqref>'Care Agency 2024 Standardized D'!$J$2:$J$13</c15:sqref>
                        </c15:formulaRef>
                      </c:ext>
                    </c:extLst>
                    <c:numCache>
                      <c:formatCode>_-* #,##0_-;\-* #,##0_-;_-* "-"??_-;_-@_-</c:formatCode>
                      <c:ptCount val="12"/>
                      <c:pt idx="0">
                        <c:v>45000</c:v>
                      </c:pt>
                      <c:pt idx="1">
                        <c:v>60000</c:v>
                      </c:pt>
                      <c:pt idx="2">
                        <c:v>90000</c:v>
                      </c:pt>
                      <c:pt idx="3">
                        <c:v>126000</c:v>
                      </c:pt>
                      <c:pt idx="4">
                        <c:v>147000</c:v>
                      </c:pt>
                      <c:pt idx="5">
                        <c:v>168000</c:v>
                      </c:pt>
                      <c:pt idx="6">
                        <c:v>207900</c:v>
                      </c:pt>
                      <c:pt idx="7">
                        <c:v>231000</c:v>
                      </c:pt>
                      <c:pt idx="8">
                        <c:v>290400</c:v>
                      </c:pt>
                      <c:pt idx="9">
                        <c:v>360000</c:v>
                      </c:pt>
                      <c:pt idx="10">
                        <c:v>360000</c:v>
                      </c:pt>
                      <c:pt idx="11">
                        <c:v>360000</c:v>
                      </c:pt>
                    </c:numCache>
                  </c:numRef>
                </c:val>
                <c:extLst>
                  <c:ext xmlns:c16="http://schemas.microsoft.com/office/drawing/2014/chart" uri="{C3380CC4-5D6E-409C-BE32-E72D297353CC}">
                    <c16:uniqueId val="{00000006-E033-4501-910A-B108E9247AAF}"/>
                  </c:ext>
                </c:extLst>
              </c15:ser>
            </c15:filteredBarSeries>
            <c15:filteredBarSeries>
              <c15:ser>
                <c:idx val="7"/>
                <c:order val="7"/>
                <c:tx>
                  <c:strRef>
                    <c:extLst>
                      <c:ext xmlns:c15="http://schemas.microsoft.com/office/drawing/2012/chart" uri="{02D57815-91ED-43cb-92C2-25804820EDAC}">
                        <c15:formulaRef>
                          <c15:sqref>'Care Agency 2024 Standardized D'!$K$1</c15:sqref>
                        </c15:formulaRef>
                      </c:ext>
                    </c:extLst>
                    <c:strCache>
                      <c:ptCount val="1"/>
                      <c:pt idx="0">
                        <c:v>Grants/Loans Expected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D'!$K$2:$K$14</c15:sqref>
                        </c15:fullRef>
                        <c15:formulaRef>
                          <c15:sqref>'Care Agency 2024 Standardized D'!$K$2:$K$13</c15:sqref>
                        </c15:formulaRef>
                      </c:ext>
                    </c:extLst>
                    <c:numCache>
                      <c:formatCode>_(* #,##0.00_);_(* \(#,##0.00\);_(* "-"??_);_(@_)</c:formatCode>
                      <c:ptCount val="12"/>
                      <c:pt idx="0">
                        <c:v>25000</c:v>
                      </c:pt>
                    </c:numCache>
                  </c:numRef>
                </c:val>
                <c:extLst>
                  <c:ext xmlns:c16="http://schemas.microsoft.com/office/drawing/2014/chart" uri="{C3380CC4-5D6E-409C-BE32-E72D297353CC}">
                    <c16:uniqueId val="{00000007-E033-4501-910A-B108E9247AAF}"/>
                  </c:ext>
                </c:extLst>
              </c15:ser>
            </c15:filteredBarSeries>
            <c15:filteredBarSeries>
              <c15:ser>
                <c:idx val="9"/>
                <c:order val="9"/>
                <c:tx>
                  <c:strRef>
                    <c:extLst>
                      <c:ext xmlns:c15="http://schemas.microsoft.com/office/drawing/2012/chart" uri="{02D57815-91ED-43cb-92C2-25804820EDAC}">
                        <c15:formulaRef>
                          <c15:sqref>'Care Agency 2024 Standardized D'!$M$1</c15:sqref>
                        </c15:formulaRef>
                      </c:ext>
                    </c:extLst>
                    <c:strCache>
                      <c:ptCount val="1"/>
                      <c:pt idx="0">
                        <c:v>Column3</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D'!$M$2:$M$14</c15:sqref>
                        </c15:fullRef>
                        <c15:formulaRef>
                          <c15:sqref>'Care Agency 2024 Standardized D'!$M$2:$M$13</c15:sqref>
                        </c15:formulaRef>
                      </c:ext>
                    </c:extLst>
                    <c:numCache>
                      <c:formatCode>General</c:formatCode>
                      <c:ptCount val="12"/>
                    </c:numCache>
                  </c:numRef>
                </c:val>
                <c:extLst>
                  <c:ext xmlns:c16="http://schemas.microsoft.com/office/drawing/2014/chart" uri="{C3380CC4-5D6E-409C-BE32-E72D297353CC}">
                    <c16:uniqueId val="{00000009-E033-4501-910A-B108E9247AAF}"/>
                  </c:ext>
                </c:extLst>
              </c15:ser>
            </c15:filteredBarSeries>
            <c15:filteredBarSeries>
              <c15:ser>
                <c:idx val="10"/>
                <c:order val="10"/>
                <c:tx>
                  <c:strRef>
                    <c:extLst>
                      <c:ext xmlns:c15="http://schemas.microsoft.com/office/drawing/2012/chart" uri="{02D57815-91ED-43cb-92C2-25804820EDAC}">
                        <c15:formulaRef>
                          <c15:sqref>'Care Agency 2024 Standardized D'!$N$1</c15:sqref>
                        </c15:formulaRef>
                      </c:ext>
                    </c:extLst>
                    <c:strCache>
                      <c:ptCount val="1"/>
                      <c:pt idx="0">
                        <c:v>Column4</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D'!$N$2:$N$14</c15:sqref>
                        </c15:fullRef>
                        <c15:formulaRef>
                          <c15:sqref>'Care Agency 2024 Standardized D'!$N$2:$N$13</c15:sqref>
                        </c15:formulaRef>
                      </c:ext>
                    </c:extLst>
                    <c:numCache>
                      <c:formatCode>General</c:formatCode>
                      <c:ptCount val="12"/>
                    </c:numCache>
                  </c:numRef>
                </c:val>
                <c:extLst>
                  <c:ext xmlns:c16="http://schemas.microsoft.com/office/drawing/2014/chart" uri="{C3380CC4-5D6E-409C-BE32-E72D297353CC}">
                    <c16:uniqueId val="{0000000A-E033-4501-910A-B108E9247AAF}"/>
                  </c:ext>
                </c:extLst>
              </c15:ser>
            </c15:filteredBarSeries>
            <c15:filteredBarSeries>
              <c15:ser>
                <c:idx val="11"/>
                <c:order val="11"/>
                <c:tx>
                  <c:strRef>
                    <c:extLst>
                      <c:ext xmlns:c15="http://schemas.microsoft.com/office/drawing/2012/chart" uri="{02D57815-91ED-43cb-92C2-25804820EDAC}">
                        <c15:formulaRef>
                          <c15:sqref>'Care Agency 2024 Standardized D'!$O$1</c15:sqref>
                        </c15:formulaRef>
                      </c:ext>
                    </c:extLst>
                    <c:strCache>
                      <c:ptCount val="1"/>
                      <c:pt idx="0">
                        <c:v>OUTFLOW</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D'!$O$2:$O$14</c15:sqref>
                        </c15:fullRef>
                        <c15:formulaRef>
                          <c15:sqref>'Care Agency 2024 Standardized D'!$O$2:$O$13</c15:sqref>
                        </c15:formulaRef>
                      </c:ext>
                    </c:extLst>
                    <c:numCache>
                      <c:formatCode>General</c:formatCode>
                      <c:ptCount val="12"/>
                      <c:pt idx="0">
                        <c:v>0</c:v>
                      </c:pt>
                      <c:pt idx="3">
                        <c:v>0</c:v>
                      </c:pt>
                      <c:pt idx="6">
                        <c:v>0</c:v>
                      </c:pt>
                      <c:pt idx="9">
                        <c:v>0</c:v>
                      </c:pt>
                    </c:numCache>
                  </c:numRef>
                </c:val>
                <c:extLst>
                  <c:ext xmlns:c16="http://schemas.microsoft.com/office/drawing/2014/chart" uri="{C3380CC4-5D6E-409C-BE32-E72D297353CC}">
                    <c16:uniqueId val="{0000000B-E033-4501-910A-B108E9247AAF}"/>
                  </c:ext>
                </c:extLst>
              </c15:ser>
            </c15:filteredBarSeries>
            <c15:filteredBarSeries>
              <c15:ser>
                <c:idx val="12"/>
                <c:order val="12"/>
                <c:tx>
                  <c:strRef>
                    <c:extLst>
                      <c:ext xmlns:c15="http://schemas.microsoft.com/office/drawing/2012/chart" uri="{02D57815-91ED-43cb-92C2-25804820EDAC}">
                        <c15:formulaRef>
                          <c15:sqref>'Care Agency 2024 Standardized D'!$P$1</c15:sqref>
                        </c15:formulaRef>
                      </c:ext>
                    </c:extLst>
                    <c:strCache>
                      <c:ptCount val="1"/>
                      <c:pt idx="0">
                        <c:v>No - of Staff</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D'!$P$2:$P$14</c15:sqref>
                        </c15:fullRef>
                        <c15:formulaRef>
                          <c15:sqref>'Care Agency 2024 Standardized D'!$P$2:$P$13</c15:sqref>
                        </c15:formulaRef>
                      </c:ext>
                    </c:extLst>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extLst>
                  <c:ext xmlns:c16="http://schemas.microsoft.com/office/drawing/2014/chart" uri="{C3380CC4-5D6E-409C-BE32-E72D297353CC}">
                    <c16:uniqueId val="{0000000C-E033-4501-910A-B108E9247AAF}"/>
                  </c:ext>
                </c:extLst>
              </c15:ser>
            </c15:filteredBarSeries>
            <c15:filteredBarSeries>
              <c15:ser>
                <c:idx val="13"/>
                <c:order val="13"/>
                <c:tx>
                  <c:strRef>
                    <c:extLst>
                      <c:ext xmlns:c15="http://schemas.microsoft.com/office/drawing/2012/chart" uri="{02D57815-91ED-43cb-92C2-25804820EDAC}">
                        <c15:formulaRef>
                          <c15:sqref>'Care Agency 2024 Standardized D'!$Q$1</c15:sqref>
                        </c15:formulaRef>
                      </c:ext>
                    </c:extLst>
                    <c:strCache>
                      <c:ptCount val="1"/>
                      <c:pt idx="0">
                        <c:v>No - of hours/ month</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D'!$Q$2:$Q$14</c15:sqref>
                        </c15:fullRef>
                        <c15:formulaRef>
                          <c15:sqref>'Care Agency 2024 Standardized D'!$Q$2:$Q$13</c15:sqref>
                        </c15:formulaRef>
                      </c:ext>
                    </c:extLst>
                    <c:numCache>
                      <c:formatCode>General</c:formatCode>
                      <c:ptCount val="12"/>
                      <c:pt idx="0">
                        <c:v>3200</c:v>
                      </c:pt>
                      <c:pt idx="1">
                        <c:v>3200</c:v>
                      </c:pt>
                      <c:pt idx="2">
                        <c:v>3200</c:v>
                      </c:pt>
                      <c:pt idx="3">
                        <c:v>3200</c:v>
                      </c:pt>
                      <c:pt idx="4">
                        <c:v>3200</c:v>
                      </c:pt>
                      <c:pt idx="5">
                        <c:v>3200</c:v>
                      </c:pt>
                      <c:pt idx="6">
                        <c:v>3200</c:v>
                      </c:pt>
                      <c:pt idx="7">
                        <c:v>3200</c:v>
                      </c:pt>
                      <c:pt idx="8">
                        <c:v>3200</c:v>
                      </c:pt>
                      <c:pt idx="9">
                        <c:v>3200</c:v>
                      </c:pt>
                      <c:pt idx="10">
                        <c:v>3200</c:v>
                      </c:pt>
                      <c:pt idx="11">
                        <c:v>3200</c:v>
                      </c:pt>
                    </c:numCache>
                  </c:numRef>
                </c:val>
                <c:extLst>
                  <c:ext xmlns:c16="http://schemas.microsoft.com/office/drawing/2014/chart" uri="{C3380CC4-5D6E-409C-BE32-E72D297353CC}">
                    <c16:uniqueId val="{0000000D-E033-4501-910A-B108E9247AAF}"/>
                  </c:ext>
                </c:extLst>
              </c15:ser>
            </c15:filteredBarSeries>
            <c15:filteredBarSeries>
              <c15:ser>
                <c:idx val="14"/>
                <c:order val="14"/>
                <c:tx>
                  <c:strRef>
                    <c:extLst>
                      <c:ext xmlns:c15="http://schemas.microsoft.com/office/drawing/2012/chart" uri="{02D57815-91ED-43cb-92C2-25804820EDAC}">
                        <c15:formulaRef>
                          <c15:sqref>'Care Agency 2024 Standardized D'!$R$1</c15:sqref>
                        </c15:formulaRef>
                      </c:ext>
                    </c:extLst>
                    <c:strCache>
                      <c:ptCount val="1"/>
                      <c:pt idx="0">
                        <c:v>Wage /15/hr/Incl Staff Welfare </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D'!$R$2:$R$14</c15:sqref>
                        </c15:fullRef>
                        <c15:formulaRef>
                          <c15:sqref>'Care Agency 2024 Standardized D'!$R$2:$R$13</c15:sqref>
                        </c15:formulaRef>
                      </c:ext>
                    </c:extLst>
                    <c:numCache>
                      <c:formatCode>General</c:formatCode>
                      <c:ptCount val="12"/>
                      <c:pt idx="0">
                        <c:v>15</c:v>
                      </c:pt>
                      <c:pt idx="1">
                        <c:v>15</c:v>
                      </c:pt>
                      <c:pt idx="2">
                        <c:v>15</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E-E033-4501-910A-B108E9247AAF}"/>
                  </c:ext>
                </c:extLst>
              </c15:ser>
            </c15:filteredBarSeries>
            <c15:filteredBarSeries>
              <c15:ser>
                <c:idx val="15"/>
                <c:order val="15"/>
                <c:tx>
                  <c:strRef>
                    <c:extLst>
                      <c:ext xmlns:c15="http://schemas.microsoft.com/office/drawing/2012/chart" uri="{02D57815-91ED-43cb-92C2-25804820EDAC}">
                        <c15:formulaRef>
                          <c15:sqref>'Care Agency 2024 Standardized D'!$S$1</c15:sqref>
                        </c15:formulaRef>
                      </c:ext>
                    </c:extLst>
                    <c:strCache>
                      <c:ptCount val="1"/>
                      <c:pt idx="0">
                        <c:v>Staff Wages &amp; NI@£15/hour/160hrs/month</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D'!$S$2:$S$14</c15:sqref>
                        </c15:fullRef>
                        <c15:formulaRef>
                          <c15:sqref>'Care Agency 2024 Standardized D'!$S$2:$S$13</c15:sqref>
                        </c15:formulaRef>
                      </c:ext>
                    </c:extLst>
                    <c:numCache>
                      <c:formatCode>_-* #,##0_-;\-* #,##0_-;_-* "-"??_-;_-@_-</c:formatCode>
                      <c:ptCount val="12"/>
                      <c:pt idx="0">
                        <c:v>48000</c:v>
                      </c:pt>
                      <c:pt idx="1">
                        <c:v>48000</c:v>
                      </c:pt>
                      <c:pt idx="2">
                        <c:v>48000</c:v>
                      </c:pt>
                      <c:pt idx="3">
                        <c:v>48000</c:v>
                      </c:pt>
                      <c:pt idx="4">
                        <c:v>48000</c:v>
                      </c:pt>
                      <c:pt idx="5">
                        <c:v>48000</c:v>
                      </c:pt>
                      <c:pt idx="6">
                        <c:v>48000</c:v>
                      </c:pt>
                      <c:pt idx="7">
                        <c:v>48000</c:v>
                      </c:pt>
                      <c:pt idx="8">
                        <c:v>48000</c:v>
                      </c:pt>
                      <c:pt idx="9">
                        <c:v>48000</c:v>
                      </c:pt>
                      <c:pt idx="10">
                        <c:v>48000</c:v>
                      </c:pt>
                      <c:pt idx="11">
                        <c:v>48000</c:v>
                      </c:pt>
                    </c:numCache>
                  </c:numRef>
                </c:val>
                <c:extLst>
                  <c:ext xmlns:c16="http://schemas.microsoft.com/office/drawing/2014/chart" uri="{C3380CC4-5D6E-409C-BE32-E72D297353CC}">
                    <c16:uniqueId val="{0000000F-E033-4501-910A-B108E9247AAF}"/>
                  </c:ext>
                </c:extLst>
              </c15:ser>
            </c15:filteredBarSeries>
            <c15:filteredBarSeries>
              <c15:ser>
                <c:idx val="16"/>
                <c:order val="16"/>
                <c:tx>
                  <c:strRef>
                    <c:extLst>
                      <c:ext xmlns:c15="http://schemas.microsoft.com/office/drawing/2012/chart" uri="{02D57815-91ED-43cb-92C2-25804820EDAC}">
                        <c15:formulaRef>
                          <c15:sqref>'Care Agency 2024 Standardized D'!$T$1</c15:sqref>
                        </c15:formulaRef>
                      </c:ext>
                    </c:extLst>
                    <c:strCache>
                      <c:ptCount val="1"/>
                      <c:pt idx="0">
                        <c:v>Accounting Services </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D'!$T$2:$T$14</c15:sqref>
                        </c15:fullRef>
                        <c15:formulaRef>
                          <c15:sqref>'Care Agency 2024 Standardized D'!$T$2:$T$13</c15:sqref>
                        </c15:formulaRef>
                      </c:ext>
                    </c:extLst>
                    <c:numCache>
                      <c:formatCode>_-* #,##0_-;\-* #,##0_-;_-* "-"??_-;_-@_-</c:formatCode>
                      <c:ptCount val="12"/>
                      <c:pt idx="0">
                        <c:v>160</c:v>
                      </c:pt>
                      <c:pt idx="1">
                        <c:v>160</c:v>
                      </c:pt>
                      <c:pt idx="2">
                        <c:v>160</c:v>
                      </c:pt>
                      <c:pt idx="3">
                        <c:v>160</c:v>
                      </c:pt>
                      <c:pt idx="4">
                        <c:v>160</c:v>
                      </c:pt>
                      <c:pt idx="5">
                        <c:v>160</c:v>
                      </c:pt>
                      <c:pt idx="6">
                        <c:v>160</c:v>
                      </c:pt>
                      <c:pt idx="7">
                        <c:v>160</c:v>
                      </c:pt>
                      <c:pt idx="8">
                        <c:v>160</c:v>
                      </c:pt>
                      <c:pt idx="9">
                        <c:v>160</c:v>
                      </c:pt>
                      <c:pt idx="10">
                        <c:v>160</c:v>
                      </c:pt>
                      <c:pt idx="11">
                        <c:v>160</c:v>
                      </c:pt>
                    </c:numCache>
                  </c:numRef>
                </c:val>
                <c:extLst>
                  <c:ext xmlns:c16="http://schemas.microsoft.com/office/drawing/2014/chart" uri="{C3380CC4-5D6E-409C-BE32-E72D297353CC}">
                    <c16:uniqueId val="{00000010-E033-4501-910A-B108E9247AAF}"/>
                  </c:ext>
                </c:extLst>
              </c15:ser>
            </c15:filteredBarSeries>
            <c15:filteredBarSeries>
              <c15:ser>
                <c:idx val="17"/>
                <c:order val="17"/>
                <c:tx>
                  <c:strRef>
                    <c:extLst>
                      <c:ext xmlns:c15="http://schemas.microsoft.com/office/drawing/2012/chart" uri="{02D57815-91ED-43cb-92C2-25804820EDAC}">
                        <c15:formulaRef>
                          <c15:sqref>'Care Agency 2024 Standardized D'!$U$1</c15:sqref>
                        </c15:formulaRef>
                      </c:ext>
                    </c:extLst>
                    <c:strCache>
                      <c:ptCount val="1"/>
                      <c:pt idx="0">
                        <c:v>Professional /Consultancy </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D'!$U$2:$U$14</c15:sqref>
                        </c15:fullRef>
                        <c15:formulaRef>
                          <c15:sqref>'Care Agency 2024 Standardized D'!$U$2:$U$13</c15:sqref>
                        </c15:formulaRef>
                      </c:ext>
                    </c:extLst>
                    <c:numCache>
                      <c:formatCode>_-* #,##0_-;\-* #,##0_-;_-* "-"??_-;_-@_-</c:formatCode>
                      <c:ptCount val="12"/>
                      <c:pt idx="0">
                        <c:v>1000</c:v>
                      </c:pt>
                      <c:pt idx="1">
                        <c:v>1000</c:v>
                      </c:pt>
                      <c:pt idx="2">
                        <c:v>1000</c:v>
                      </c:pt>
                      <c:pt idx="3">
                        <c:v>1000</c:v>
                      </c:pt>
                      <c:pt idx="4">
                        <c:v>1000</c:v>
                      </c:pt>
                      <c:pt idx="5">
                        <c:v>1000</c:v>
                      </c:pt>
                      <c:pt idx="6">
                        <c:v>1000</c:v>
                      </c:pt>
                      <c:pt idx="7">
                        <c:v>1000</c:v>
                      </c:pt>
                      <c:pt idx="8">
                        <c:v>1000</c:v>
                      </c:pt>
                      <c:pt idx="9">
                        <c:v>1000</c:v>
                      </c:pt>
                      <c:pt idx="10">
                        <c:v>1000</c:v>
                      </c:pt>
                      <c:pt idx="11">
                        <c:v>1000</c:v>
                      </c:pt>
                    </c:numCache>
                  </c:numRef>
                </c:val>
                <c:extLst>
                  <c:ext xmlns:c16="http://schemas.microsoft.com/office/drawing/2014/chart" uri="{C3380CC4-5D6E-409C-BE32-E72D297353CC}">
                    <c16:uniqueId val="{00000011-E033-4501-910A-B108E9247AAF}"/>
                  </c:ext>
                </c:extLst>
              </c15:ser>
            </c15:filteredBarSeries>
            <c15:filteredBarSeries>
              <c15:ser>
                <c:idx val="18"/>
                <c:order val="18"/>
                <c:tx>
                  <c:strRef>
                    <c:extLst>
                      <c:ext xmlns:c15="http://schemas.microsoft.com/office/drawing/2012/chart" uri="{02D57815-91ED-43cb-92C2-25804820EDAC}">
                        <c15:formulaRef>
                          <c15:sqref>'Care Agency 2024 Standardized D'!$V$1</c15:sqref>
                        </c15:formulaRef>
                      </c:ext>
                    </c:extLst>
                    <c:strCache>
                      <c:ptCount val="1"/>
                      <c:pt idx="0">
                        <c:v>Pension </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D'!$V$2:$V$14</c15:sqref>
                        </c15:fullRef>
                        <c15:formulaRef>
                          <c15:sqref>'Care Agency 2024 Standardized D'!$V$2:$V$13</c15:sqref>
                        </c15:formulaRef>
                      </c:ext>
                    </c:extLst>
                    <c:numCache>
                      <c:formatCode>_-* #,##0_-;\-* #,##0_-;_-* "-"??_-;_-@_-</c:formatCode>
                      <c:ptCount val="12"/>
                      <c:pt idx="0">
                        <c:v>500</c:v>
                      </c:pt>
                      <c:pt idx="1">
                        <c:v>500</c:v>
                      </c:pt>
                      <c:pt idx="2">
                        <c:v>500</c:v>
                      </c:pt>
                      <c:pt idx="3">
                        <c:v>500</c:v>
                      </c:pt>
                      <c:pt idx="4">
                        <c:v>500</c:v>
                      </c:pt>
                      <c:pt idx="5">
                        <c:v>500</c:v>
                      </c:pt>
                      <c:pt idx="6">
                        <c:v>700</c:v>
                      </c:pt>
                      <c:pt idx="7">
                        <c:v>700</c:v>
                      </c:pt>
                      <c:pt idx="8">
                        <c:v>700</c:v>
                      </c:pt>
                      <c:pt idx="9">
                        <c:v>800</c:v>
                      </c:pt>
                      <c:pt idx="10">
                        <c:v>800</c:v>
                      </c:pt>
                      <c:pt idx="11">
                        <c:v>800</c:v>
                      </c:pt>
                    </c:numCache>
                  </c:numRef>
                </c:val>
                <c:extLst>
                  <c:ext xmlns:c16="http://schemas.microsoft.com/office/drawing/2014/chart" uri="{C3380CC4-5D6E-409C-BE32-E72D297353CC}">
                    <c16:uniqueId val="{00000012-E033-4501-910A-B108E9247AAF}"/>
                  </c:ext>
                </c:extLst>
              </c15:ser>
            </c15:filteredBarSeries>
            <c15:filteredBarSeries>
              <c15:ser>
                <c:idx val="19"/>
                <c:order val="19"/>
                <c:tx>
                  <c:strRef>
                    <c:extLst>
                      <c:ext xmlns:c15="http://schemas.microsoft.com/office/drawing/2012/chart" uri="{02D57815-91ED-43cb-92C2-25804820EDAC}">
                        <c15:formulaRef>
                          <c15:sqref>'Care Agency 2024 Standardized D'!$W$1</c15:sqref>
                        </c15:formulaRef>
                      </c:ext>
                    </c:extLst>
                    <c:strCache>
                      <c:ptCount val="1"/>
                      <c:pt idx="0">
                        <c:v>Purchases/Transport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D'!$W$2:$W$14</c15:sqref>
                        </c15:fullRef>
                        <c15:formulaRef>
                          <c15:sqref>'Care Agency 2024 Standardized D'!$W$2:$W$13</c15:sqref>
                        </c15:formulaRef>
                      </c:ext>
                    </c:extLst>
                    <c:numCache>
                      <c:formatCode>_-* #,##0_-;\-* #,##0_-;_-* "-"??_-;_-@_-</c:formatCode>
                      <c:ptCount val="12"/>
                      <c:pt idx="0">
                        <c:v>300</c:v>
                      </c:pt>
                      <c:pt idx="1">
                        <c:v>300</c:v>
                      </c:pt>
                      <c:pt idx="2">
                        <c:v>350</c:v>
                      </c:pt>
                      <c:pt idx="3">
                        <c:v>350</c:v>
                      </c:pt>
                      <c:pt idx="4">
                        <c:v>350</c:v>
                      </c:pt>
                      <c:pt idx="5">
                        <c:v>350</c:v>
                      </c:pt>
                      <c:pt idx="6">
                        <c:v>350</c:v>
                      </c:pt>
                      <c:pt idx="7">
                        <c:v>350</c:v>
                      </c:pt>
                      <c:pt idx="8">
                        <c:v>350</c:v>
                      </c:pt>
                      <c:pt idx="9">
                        <c:v>370</c:v>
                      </c:pt>
                      <c:pt idx="10">
                        <c:v>370</c:v>
                      </c:pt>
                      <c:pt idx="11">
                        <c:v>370</c:v>
                      </c:pt>
                    </c:numCache>
                  </c:numRef>
                </c:val>
                <c:extLst>
                  <c:ext xmlns:c16="http://schemas.microsoft.com/office/drawing/2014/chart" uri="{C3380CC4-5D6E-409C-BE32-E72D297353CC}">
                    <c16:uniqueId val="{00000013-E033-4501-910A-B108E9247AAF}"/>
                  </c:ext>
                </c:extLst>
              </c15:ser>
            </c15:filteredBarSeries>
            <c15:filteredBarSeries>
              <c15:ser>
                <c:idx val="20"/>
                <c:order val="20"/>
                <c:tx>
                  <c:strRef>
                    <c:extLst>
                      <c:ext xmlns:c15="http://schemas.microsoft.com/office/drawing/2012/chart" uri="{02D57815-91ED-43cb-92C2-25804820EDAC}">
                        <c15:formulaRef>
                          <c15:sqref>'Care Agency 2024 Standardized D'!$X$1</c15:sqref>
                        </c15:formulaRef>
                      </c:ext>
                    </c:extLst>
                    <c:strCache>
                      <c:ptCount val="1"/>
                      <c:pt idx="0">
                        <c:v>Cleaning</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D'!$X$2:$X$14</c15:sqref>
                        </c15:fullRef>
                        <c15:formulaRef>
                          <c15:sqref>'Care Agency 2024 Standardized D'!$X$2:$X$13</c15:sqref>
                        </c15:formulaRef>
                      </c:ext>
                    </c:extLst>
                    <c:numCache>
                      <c:formatCode>_-* #,##0_-;\-* #,##0_-;_-* "-"??_-;_-@_-</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extLst>
                  <c:ext xmlns:c16="http://schemas.microsoft.com/office/drawing/2014/chart" uri="{C3380CC4-5D6E-409C-BE32-E72D297353CC}">
                    <c16:uniqueId val="{00000014-E033-4501-910A-B108E9247AAF}"/>
                  </c:ext>
                </c:extLst>
              </c15:ser>
            </c15:filteredBarSeries>
            <c15:filteredBarSeries>
              <c15:ser>
                <c:idx val="21"/>
                <c:order val="21"/>
                <c:tx>
                  <c:strRef>
                    <c:extLst>
                      <c:ext xmlns:c15="http://schemas.microsoft.com/office/drawing/2012/chart" uri="{02D57815-91ED-43cb-92C2-25804820EDAC}">
                        <c15:formulaRef>
                          <c15:sqref>'Care Agency 2024 Standardized D'!$Y$1</c15:sqref>
                        </c15:formulaRef>
                      </c:ext>
                    </c:extLst>
                    <c:strCache>
                      <c:ptCount val="1"/>
                      <c:pt idx="0">
                        <c:v>Rent/Mortgage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D'!$Y$2:$Y$14</c15:sqref>
                        </c15:fullRef>
                        <c15:formulaRef>
                          <c15:sqref>'Care Agency 2024 Standardized D'!$Y$2:$Y$13</c15:sqref>
                        </c15:formulaRef>
                      </c:ext>
                    </c:extLst>
                    <c:numCache>
                      <c:formatCode>_-* #,##0_-;\-* #,##0_-;_-* "-"??_-;_-@_-</c:formatCode>
                      <c:ptCount val="12"/>
                      <c:pt idx="0">
                        <c:v>550</c:v>
                      </c:pt>
                      <c:pt idx="1">
                        <c:v>550</c:v>
                      </c:pt>
                      <c:pt idx="2">
                        <c:v>550</c:v>
                      </c:pt>
                      <c:pt idx="3">
                        <c:v>550</c:v>
                      </c:pt>
                      <c:pt idx="4">
                        <c:v>550</c:v>
                      </c:pt>
                      <c:pt idx="5">
                        <c:v>550</c:v>
                      </c:pt>
                      <c:pt idx="6">
                        <c:v>550</c:v>
                      </c:pt>
                      <c:pt idx="7">
                        <c:v>550</c:v>
                      </c:pt>
                      <c:pt idx="8">
                        <c:v>550</c:v>
                      </c:pt>
                      <c:pt idx="9">
                        <c:v>550</c:v>
                      </c:pt>
                      <c:pt idx="10">
                        <c:v>550</c:v>
                      </c:pt>
                      <c:pt idx="11">
                        <c:v>550</c:v>
                      </c:pt>
                    </c:numCache>
                  </c:numRef>
                </c:val>
                <c:extLst>
                  <c:ext xmlns:c16="http://schemas.microsoft.com/office/drawing/2014/chart" uri="{C3380CC4-5D6E-409C-BE32-E72D297353CC}">
                    <c16:uniqueId val="{00000015-E033-4501-910A-B108E9247AAF}"/>
                  </c:ext>
                </c:extLst>
              </c15:ser>
            </c15:filteredBarSeries>
            <c15:filteredBarSeries>
              <c15:ser>
                <c:idx val="22"/>
                <c:order val="22"/>
                <c:tx>
                  <c:strRef>
                    <c:extLst>
                      <c:ext xmlns:c15="http://schemas.microsoft.com/office/drawing/2012/chart" uri="{02D57815-91ED-43cb-92C2-25804820EDAC}">
                        <c15:formulaRef>
                          <c15:sqref>'Care Agency 2024 Standardized D'!$Z$1</c15:sqref>
                        </c15:formulaRef>
                      </c:ext>
                    </c:extLst>
                    <c:strCache>
                      <c:ptCount val="1"/>
                      <c:pt idx="0">
                        <c:v>Rates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D'!$Z$2:$Z$14</c15:sqref>
                        </c15:fullRef>
                        <c15:formulaRef>
                          <c15:sqref>'Care Agency 2024 Standardized D'!$Z$2:$Z$13</c15:sqref>
                        </c15:formulaRef>
                      </c:ext>
                    </c:extLst>
                    <c:numCache>
                      <c:formatCode>_-* #,##0_-;\-* #,##0_-;_-* "-"??_-;_-@_-</c:formatCode>
                      <c:ptCount val="12"/>
                      <c:pt idx="2">
                        <c:v>2500</c:v>
                      </c:pt>
                      <c:pt idx="4">
                        <c:v>0</c:v>
                      </c:pt>
                      <c:pt idx="5">
                        <c:v>2500</c:v>
                      </c:pt>
                      <c:pt idx="6">
                        <c:v>0</c:v>
                      </c:pt>
                      <c:pt idx="7">
                        <c:v>0</c:v>
                      </c:pt>
                      <c:pt idx="8">
                        <c:v>2500</c:v>
                      </c:pt>
                      <c:pt idx="9">
                        <c:v>0</c:v>
                      </c:pt>
                      <c:pt idx="10">
                        <c:v>0</c:v>
                      </c:pt>
                      <c:pt idx="11">
                        <c:v>2500</c:v>
                      </c:pt>
                    </c:numCache>
                  </c:numRef>
                </c:val>
                <c:extLst>
                  <c:ext xmlns:c16="http://schemas.microsoft.com/office/drawing/2014/chart" uri="{C3380CC4-5D6E-409C-BE32-E72D297353CC}">
                    <c16:uniqueId val="{00000016-E033-4501-910A-B108E9247AAF}"/>
                  </c:ext>
                </c:extLst>
              </c15:ser>
            </c15:filteredBarSeries>
            <c15:filteredBarSeries>
              <c15:ser>
                <c:idx val="23"/>
                <c:order val="23"/>
                <c:tx>
                  <c:strRef>
                    <c:extLst>
                      <c:ext xmlns:c15="http://schemas.microsoft.com/office/drawing/2012/chart" uri="{02D57815-91ED-43cb-92C2-25804820EDAC}">
                        <c15:formulaRef>
                          <c15:sqref>'Care Agency 2024 Standardized D'!$AA$1</c15:sqref>
                        </c15:formulaRef>
                      </c:ext>
                    </c:extLst>
                    <c:strCache>
                      <c:ptCount val="1"/>
                      <c:pt idx="0">
                        <c:v>Electricity/Gas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D'!$AA$2:$AA$14</c15:sqref>
                        </c15:fullRef>
                        <c15:formulaRef>
                          <c15:sqref>'Care Agency 2024 Standardized D'!$AA$2:$AA$13</c15:sqref>
                        </c15:formulaRef>
                      </c:ext>
                    </c:extLst>
                    <c:numCache>
                      <c:formatCode>_-* #,##0_-;\-* #,##0_-;_-*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7-E033-4501-910A-B108E9247AAF}"/>
                  </c:ext>
                </c:extLst>
              </c15:ser>
            </c15:filteredBarSeries>
            <c15:filteredBarSeries>
              <c15:ser>
                <c:idx val="24"/>
                <c:order val="24"/>
                <c:tx>
                  <c:strRef>
                    <c:extLst>
                      <c:ext xmlns:c15="http://schemas.microsoft.com/office/drawing/2012/chart" uri="{02D57815-91ED-43cb-92C2-25804820EDAC}">
                        <c15:formulaRef>
                          <c15:sqref>'Care Agency 2024 Standardized D'!$AB$1</c15:sqref>
                        </c15:formulaRef>
                      </c:ext>
                    </c:extLst>
                    <c:strCache>
                      <c:ptCount val="1"/>
                      <c:pt idx="0">
                        <c:v>Staff Training</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D'!$AB$2:$AB$14</c15:sqref>
                        </c15:fullRef>
                        <c15:formulaRef>
                          <c15:sqref>'Care Agency 2024 Standardized D'!$AB$2:$AB$13</c15:sqref>
                        </c15:formulaRef>
                      </c:ext>
                    </c:extLst>
                    <c:numCache>
                      <c:formatCode>_-* #,##0_-;\-* #,##0_-;_-* "-"??_-;_-@_-</c:formatCode>
                      <c:ptCount val="12"/>
                      <c:pt idx="0">
                        <c:v>2000</c:v>
                      </c:pt>
                      <c:pt idx="1">
                        <c:v>2000</c:v>
                      </c:pt>
                      <c:pt idx="2">
                        <c:v>2000</c:v>
                      </c:pt>
                      <c:pt idx="3">
                        <c:v>2000</c:v>
                      </c:pt>
                      <c:pt idx="4">
                        <c:v>2000</c:v>
                      </c:pt>
                      <c:pt idx="5">
                        <c:v>2000</c:v>
                      </c:pt>
                      <c:pt idx="6">
                        <c:v>2000</c:v>
                      </c:pt>
                      <c:pt idx="7">
                        <c:v>2000</c:v>
                      </c:pt>
                      <c:pt idx="8">
                        <c:v>2000</c:v>
                      </c:pt>
                      <c:pt idx="9">
                        <c:v>2000</c:v>
                      </c:pt>
                      <c:pt idx="10">
                        <c:v>2000</c:v>
                      </c:pt>
                      <c:pt idx="11">
                        <c:v>2000</c:v>
                      </c:pt>
                    </c:numCache>
                  </c:numRef>
                </c:val>
                <c:extLst>
                  <c:ext xmlns:c16="http://schemas.microsoft.com/office/drawing/2014/chart" uri="{C3380CC4-5D6E-409C-BE32-E72D297353CC}">
                    <c16:uniqueId val="{00000018-E033-4501-910A-B108E9247AAF}"/>
                  </c:ext>
                </c:extLst>
              </c15:ser>
            </c15:filteredBarSeries>
            <c15:filteredBarSeries>
              <c15:ser>
                <c:idx val="25"/>
                <c:order val="25"/>
                <c:tx>
                  <c:strRef>
                    <c:extLst>
                      <c:ext xmlns:c15="http://schemas.microsoft.com/office/drawing/2012/chart" uri="{02D57815-91ED-43cb-92C2-25804820EDAC}">
                        <c15:formulaRef>
                          <c15:sqref>'Care Agency 2024 Standardized D'!$AC$1</c15:sqref>
                        </c15:formulaRef>
                      </c:ext>
                    </c:extLst>
                    <c:strCache>
                      <c:ptCount val="1"/>
                      <c:pt idx="0">
                        <c:v>Water</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D'!$AC$2:$AC$14</c15:sqref>
                        </c15:fullRef>
                        <c15:formulaRef>
                          <c15:sqref>'Care Agency 2024 Standardized D'!$AC$2:$AC$13</c15:sqref>
                        </c15:formulaRef>
                      </c:ext>
                    </c:extLst>
                    <c:numCache>
                      <c:formatCode>_-* #,##0_-;\-* #,##0_-;_-* "-"??_-;_-@_-</c:formatCode>
                      <c:ptCount val="12"/>
                    </c:numCache>
                  </c:numRef>
                </c:val>
                <c:extLst>
                  <c:ext xmlns:c16="http://schemas.microsoft.com/office/drawing/2014/chart" uri="{C3380CC4-5D6E-409C-BE32-E72D297353CC}">
                    <c16:uniqueId val="{00000019-E033-4501-910A-B108E9247AAF}"/>
                  </c:ext>
                </c:extLst>
              </c15:ser>
            </c15:filteredBarSeries>
            <c15:filteredBarSeries>
              <c15:ser>
                <c:idx val="26"/>
                <c:order val="26"/>
                <c:tx>
                  <c:strRef>
                    <c:extLst>
                      <c:ext xmlns:c15="http://schemas.microsoft.com/office/drawing/2012/chart" uri="{02D57815-91ED-43cb-92C2-25804820EDAC}">
                        <c15:formulaRef>
                          <c15:sqref>'Care Agency 2024 Standardized D'!$AD$1</c15:sqref>
                        </c15:formulaRef>
                      </c:ext>
                    </c:extLst>
                    <c:strCache>
                      <c:ptCount val="1"/>
                      <c:pt idx="0">
                        <c:v>Office Facilities /Stationaries Incl. Uniforms </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D'!$AD$2:$AD$14</c15:sqref>
                        </c15:fullRef>
                        <c15:formulaRef>
                          <c15:sqref>'Care Agency 2024 Standardized D'!$AD$2:$AD$13</c15:sqref>
                        </c15:formulaRef>
                      </c:ext>
                    </c:extLst>
                    <c:numCache>
                      <c:formatCode>_-* #,##0_-;\-* #,##0_-;_-* "-"??_-;_-@_-</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extLst>
                  <c:ext xmlns:c16="http://schemas.microsoft.com/office/drawing/2014/chart" uri="{C3380CC4-5D6E-409C-BE32-E72D297353CC}">
                    <c16:uniqueId val="{0000001A-E033-4501-910A-B108E9247AAF}"/>
                  </c:ext>
                </c:extLst>
              </c15:ser>
            </c15:filteredBarSeries>
            <c15:filteredBarSeries>
              <c15:ser>
                <c:idx val="27"/>
                <c:order val="27"/>
                <c:tx>
                  <c:strRef>
                    <c:extLst>
                      <c:ext xmlns:c15="http://schemas.microsoft.com/office/drawing/2012/chart" uri="{02D57815-91ED-43cb-92C2-25804820EDAC}">
                        <c15:formulaRef>
                          <c15:sqref>'Care Agency 2024 Standardized D'!$AE$1</c15:sqref>
                        </c15:formulaRef>
                      </c:ext>
                    </c:extLst>
                    <c:strCache>
                      <c:ptCount val="1"/>
                      <c:pt idx="0">
                        <c:v>Insurance</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D'!$AE$2:$AE$14</c15:sqref>
                        </c15:fullRef>
                        <c15:formulaRef>
                          <c15:sqref>'Care Agency 2024 Standardized D'!$AE$2:$AE$13</c15:sqref>
                        </c15:formulaRef>
                      </c:ext>
                    </c:extLst>
                    <c:numCache>
                      <c:formatCode>_-* #,##0_-;\-* #,##0_-;_-* "-"??_-;_-@_-</c:formatCode>
                      <c:ptCount val="12"/>
                      <c:pt idx="0">
                        <c:v>220</c:v>
                      </c:pt>
                      <c:pt idx="1">
                        <c:v>220</c:v>
                      </c:pt>
                      <c:pt idx="2">
                        <c:v>220</c:v>
                      </c:pt>
                      <c:pt idx="3">
                        <c:v>220</c:v>
                      </c:pt>
                      <c:pt idx="4">
                        <c:v>220</c:v>
                      </c:pt>
                      <c:pt idx="5">
                        <c:v>220</c:v>
                      </c:pt>
                      <c:pt idx="6">
                        <c:v>220</c:v>
                      </c:pt>
                      <c:pt idx="7">
                        <c:v>220</c:v>
                      </c:pt>
                      <c:pt idx="8">
                        <c:v>220</c:v>
                      </c:pt>
                      <c:pt idx="9">
                        <c:v>220</c:v>
                      </c:pt>
                      <c:pt idx="10">
                        <c:v>220</c:v>
                      </c:pt>
                      <c:pt idx="11">
                        <c:v>220</c:v>
                      </c:pt>
                    </c:numCache>
                  </c:numRef>
                </c:val>
                <c:extLst>
                  <c:ext xmlns:c16="http://schemas.microsoft.com/office/drawing/2014/chart" uri="{C3380CC4-5D6E-409C-BE32-E72D297353CC}">
                    <c16:uniqueId val="{0000001B-E033-4501-910A-B108E9247AAF}"/>
                  </c:ext>
                </c:extLst>
              </c15:ser>
            </c15:filteredBarSeries>
            <c15:filteredBarSeries>
              <c15:ser>
                <c:idx val="28"/>
                <c:order val="28"/>
                <c:tx>
                  <c:strRef>
                    <c:extLst>
                      <c:ext xmlns:c15="http://schemas.microsoft.com/office/drawing/2012/chart" uri="{02D57815-91ED-43cb-92C2-25804820EDAC}">
                        <c15:formulaRef>
                          <c15:sqref>'Care Agency 2024 Standardized D'!$AF$1</c15:sqref>
                        </c15:formulaRef>
                      </c:ext>
                    </c:extLst>
                    <c:strCache>
                      <c:ptCount val="1"/>
                      <c:pt idx="0">
                        <c:v>Miscellaneous </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D'!$AF$2:$AF$14</c15:sqref>
                        </c15:fullRef>
                        <c15:formulaRef>
                          <c15:sqref>'Care Agency 2024 Standardized D'!$AF$2:$AF$13</c15:sqref>
                        </c15:formulaRef>
                      </c:ext>
                    </c:extLst>
                    <c:numCache>
                      <c:formatCode>_-* #,##0_-;\-* #,##0_-;_-* "-"??_-;_-@_-</c:formatCode>
                      <c:ptCount val="12"/>
                      <c:pt idx="0">
                        <c:v>1000</c:v>
                      </c:pt>
                      <c:pt idx="1">
                        <c:v>1000</c:v>
                      </c:pt>
                      <c:pt idx="2">
                        <c:v>1000</c:v>
                      </c:pt>
                      <c:pt idx="3">
                        <c:v>1000</c:v>
                      </c:pt>
                      <c:pt idx="4">
                        <c:v>1000</c:v>
                      </c:pt>
                      <c:pt idx="5">
                        <c:v>1000</c:v>
                      </c:pt>
                      <c:pt idx="6">
                        <c:v>1000</c:v>
                      </c:pt>
                      <c:pt idx="7">
                        <c:v>1000</c:v>
                      </c:pt>
                      <c:pt idx="8">
                        <c:v>1000</c:v>
                      </c:pt>
                      <c:pt idx="9">
                        <c:v>1000</c:v>
                      </c:pt>
                      <c:pt idx="10">
                        <c:v>1000</c:v>
                      </c:pt>
                      <c:pt idx="11">
                        <c:v>1000</c:v>
                      </c:pt>
                    </c:numCache>
                  </c:numRef>
                </c:val>
                <c:extLst>
                  <c:ext xmlns:c16="http://schemas.microsoft.com/office/drawing/2014/chart" uri="{C3380CC4-5D6E-409C-BE32-E72D297353CC}">
                    <c16:uniqueId val="{0000001C-E033-4501-910A-B108E9247AAF}"/>
                  </c:ext>
                </c:extLst>
              </c15:ser>
            </c15:filteredBarSeries>
            <c15:filteredBarSeries>
              <c15:ser>
                <c:idx val="29"/>
                <c:order val="29"/>
                <c:tx>
                  <c:strRef>
                    <c:extLst>
                      <c:ext xmlns:c15="http://schemas.microsoft.com/office/drawing/2012/chart" uri="{02D57815-91ED-43cb-92C2-25804820EDAC}">
                        <c15:formulaRef>
                          <c15:sqref>'Care Agency 2024 Standardized D'!$AG$1</c15:sqref>
                        </c15:formulaRef>
                      </c:ext>
                    </c:extLst>
                    <c:strCache>
                      <c:ptCount val="1"/>
                      <c:pt idx="0">
                        <c:v>Column5</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D'!$AG$2:$AG$14</c15:sqref>
                        </c15:fullRef>
                        <c15:formulaRef>
                          <c15:sqref>'Care Agency 2024 Standardized D'!$AG$2:$AG$13</c15:sqref>
                        </c15:formulaRef>
                      </c:ext>
                    </c:extLst>
                    <c:numCache>
                      <c:formatCode>_-* #,##0_-;\-* #,##0_-;_-* "-"??_-;_-@_-</c:formatCode>
                      <c:ptCount val="12"/>
                    </c:numCache>
                  </c:numRef>
                </c:val>
                <c:extLst>
                  <c:ext xmlns:c16="http://schemas.microsoft.com/office/drawing/2014/chart" uri="{C3380CC4-5D6E-409C-BE32-E72D297353CC}">
                    <c16:uniqueId val="{0000001D-E033-4501-910A-B108E9247AAF}"/>
                  </c:ext>
                </c:extLst>
              </c15:ser>
            </c15:filteredBarSeries>
            <c15:filteredBarSeries>
              <c15:ser>
                <c:idx val="30"/>
                <c:order val="30"/>
                <c:tx>
                  <c:strRef>
                    <c:extLst>
                      <c:ext xmlns:c15="http://schemas.microsoft.com/office/drawing/2012/chart" uri="{02D57815-91ED-43cb-92C2-25804820EDAC}">
                        <c15:formulaRef>
                          <c15:sqref>'Care Agency 2024 Standardized D'!$AH$1</c15:sqref>
                        </c15:formulaRef>
                      </c:ext>
                    </c:extLst>
                    <c:strCache>
                      <c:ptCount val="1"/>
                      <c:pt idx="0">
                        <c:v>Fixed cost</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D'!$AH$2:$AH$14</c15:sqref>
                        </c15:fullRef>
                        <c15:formulaRef>
                          <c15:sqref>'Care Agency 2024 Standardized D'!$AH$2:$AH$13</c15:sqref>
                        </c15:formulaRef>
                      </c:ext>
                    </c:extLst>
                    <c:numCache>
                      <c:formatCode>_-* #,##0_-;\-* #,##0_-;_-* "-"??_-;_-@_-</c:formatCode>
                      <c:ptCount val="12"/>
                      <c:pt idx="0">
                        <c:v>53980</c:v>
                      </c:pt>
                      <c:pt idx="1">
                        <c:v>53980</c:v>
                      </c:pt>
                      <c:pt idx="2">
                        <c:v>56530</c:v>
                      </c:pt>
                      <c:pt idx="3">
                        <c:v>54030</c:v>
                      </c:pt>
                      <c:pt idx="4">
                        <c:v>54030</c:v>
                      </c:pt>
                      <c:pt idx="5">
                        <c:v>56530</c:v>
                      </c:pt>
                      <c:pt idx="6">
                        <c:v>54230</c:v>
                      </c:pt>
                      <c:pt idx="7">
                        <c:v>54230</c:v>
                      </c:pt>
                      <c:pt idx="8">
                        <c:v>56730</c:v>
                      </c:pt>
                      <c:pt idx="9">
                        <c:v>54350</c:v>
                      </c:pt>
                      <c:pt idx="10">
                        <c:v>54350</c:v>
                      </c:pt>
                      <c:pt idx="11">
                        <c:v>56850</c:v>
                      </c:pt>
                    </c:numCache>
                  </c:numRef>
                </c:val>
                <c:extLst>
                  <c:ext xmlns:c16="http://schemas.microsoft.com/office/drawing/2014/chart" uri="{C3380CC4-5D6E-409C-BE32-E72D297353CC}">
                    <c16:uniqueId val="{0000001E-E033-4501-910A-B108E9247AAF}"/>
                  </c:ext>
                </c:extLst>
              </c15:ser>
            </c15:filteredBarSeries>
            <c15:filteredBarSeries>
              <c15:ser>
                <c:idx val="31"/>
                <c:order val="31"/>
                <c:tx>
                  <c:strRef>
                    <c:extLst>
                      <c:ext xmlns:c15="http://schemas.microsoft.com/office/drawing/2012/chart" uri="{02D57815-91ED-43cb-92C2-25804820EDAC}">
                        <c15:formulaRef>
                          <c15:sqref>'Care Agency 2024 Standardized D'!$AI$1</c15:sqref>
                        </c15:formulaRef>
                      </c:ext>
                    </c:extLst>
                    <c:strCache>
                      <c:ptCount val="1"/>
                      <c:pt idx="0">
                        <c:v>Column6</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D'!$AI$2:$AI$14</c15:sqref>
                        </c15:fullRef>
                        <c15:formulaRef>
                          <c15:sqref>'Care Agency 2024 Standardized D'!$AI$2:$AI$13</c15:sqref>
                        </c15:formulaRef>
                      </c:ext>
                    </c:extLst>
                    <c:numCache>
                      <c:formatCode>_-* #,##0_-;\-* #,##0_-;_-* "-"??_-;_-@_-</c:formatCode>
                      <c:ptCount val="12"/>
                    </c:numCache>
                  </c:numRef>
                </c:val>
                <c:extLst>
                  <c:ext xmlns:c16="http://schemas.microsoft.com/office/drawing/2014/chart" uri="{C3380CC4-5D6E-409C-BE32-E72D297353CC}">
                    <c16:uniqueId val="{0000001F-E033-4501-910A-B108E9247AAF}"/>
                  </c:ext>
                </c:extLst>
              </c15:ser>
            </c15:filteredBarSeries>
            <c15:filteredBarSeries>
              <c15:ser>
                <c:idx val="32"/>
                <c:order val="32"/>
                <c:tx>
                  <c:strRef>
                    <c:extLst>
                      <c:ext xmlns:c15="http://schemas.microsoft.com/office/drawing/2012/chart" uri="{02D57815-91ED-43cb-92C2-25804820EDAC}">
                        <c15:formulaRef>
                          <c15:sqref>'Care Agency 2024 Standardized D'!$AJ$1</c15:sqref>
                        </c15:formulaRef>
                      </c:ext>
                    </c:extLst>
                    <c:strCache>
                      <c:ptCount val="1"/>
                      <c:pt idx="0">
                        <c:v>Advertising</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D'!$AJ$2:$AJ$14</c15:sqref>
                        </c15:fullRef>
                        <c15:formulaRef>
                          <c15:sqref>'Care Agency 2024 Standardized D'!$AJ$2:$AJ$13</c15:sqref>
                        </c15:formulaRef>
                      </c:ext>
                    </c:extLst>
                    <c:numCache>
                      <c:formatCode>_-* #,##0_-;\-* #,##0_-;_-* "-"??_-;_-@_-</c:formatCode>
                      <c:ptCount val="12"/>
                      <c:pt idx="0">
                        <c:v>250</c:v>
                      </c:pt>
                      <c:pt idx="1">
                        <c:v>100</c:v>
                      </c:pt>
                      <c:pt idx="2">
                        <c:v>100</c:v>
                      </c:pt>
                      <c:pt idx="5">
                        <c:v>250</c:v>
                      </c:pt>
                      <c:pt idx="7">
                        <c:v>0</c:v>
                      </c:pt>
                      <c:pt idx="8">
                        <c:v>100</c:v>
                      </c:pt>
                      <c:pt idx="9">
                        <c:v>100</c:v>
                      </c:pt>
                      <c:pt idx="10">
                        <c:v>100</c:v>
                      </c:pt>
                      <c:pt idx="11">
                        <c:v>100</c:v>
                      </c:pt>
                    </c:numCache>
                  </c:numRef>
                </c:val>
                <c:extLst>
                  <c:ext xmlns:c16="http://schemas.microsoft.com/office/drawing/2014/chart" uri="{C3380CC4-5D6E-409C-BE32-E72D297353CC}">
                    <c16:uniqueId val="{00000020-E033-4501-910A-B108E9247AAF}"/>
                  </c:ext>
                </c:extLst>
              </c15:ser>
            </c15:filteredBarSeries>
            <c15:filteredBarSeries>
              <c15:ser>
                <c:idx val="33"/>
                <c:order val="33"/>
                <c:tx>
                  <c:strRef>
                    <c:extLst>
                      <c:ext xmlns:c15="http://schemas.microsoft.com/office/drawing/2012/chart" uri="{02D57815-91ED-43cb-92C2-25804820EDAC}">
                        <c15:formulaRef>
                          <c15:sqref>'Care Agency 2024 Standardized D'!$AK$1</c15:sqref>
                        </c15:formulaRef>
                      </c:ext>
                    </c:extLst>
                    <c:strCache>
                      <c:ptCount val="1"/>
                      <c:pt idx="0">
                        <c:v>Telephone/internet</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D'!$AK$2:$AK$14</c15:sqref>
                        </c15:fullRef>
                        <c15:formulaRef>
                          <c15:sqref>'Care Agency 2024 Standardized D'!$AK$2:$AK$13</c15:sqref>
                        </c15:formulaRef>
                      </c:ext>
                    </c:extLst>
                    <c:numCache>
                      <c:formatCode>_-* #,##0_-;\-* #,##0_-;_-* "-"??_-;_-@_-</c:formatCode>
                      <c:ptCount val="12"/>
                      <c:pt idx="0">
                        <c:v>40</c:v>
                      </c:pt>
                      <c:pt idx="1">
                        <c:v>40</c:v>
                      </c:pt>
                      <c:pt idx="2">
                        <c:v>40</c:v>
                      </c:pt>
                      <c:pt idx="3">
                        <c:v>40</c:v>
                      </c:pt>
                      <c:pt idx="4">
                        <c:v>40</c:v>
                      </c:pt>
                      <c:pt idx="5">
                        <c:v>40</c:v>
                      </c:pt>
                      <c:pt idx="6">
                        <c:v>40</c:v>
                      </c:pt>
                      <c:pt idx="7">
                        <c:v>40</c:v>
                      </c:pt>
                      <c:pt idx="8">
                        <c:v>40</c:v>
                      </c:pt>
                      <c:pt idx="9">
                        <c:v>40</c:v>
                      </c:pt>
                      <c:pt idx="10">
                        <c:v>40</c:v>
                      </c:pt>
                      <c:pt idx="11">
                        <c:v>40</c:v>
                      </c:pt>
                    </c:numCache>
                  </c:numRef>
                </c:val>
                <c:extLst>
                  <c:ext xmlns:c16="http://schemas.microsoft.com/office/drawing/2014/chart" uri="{C3380CC4-5D6E-409C-BE32-E72D297353CC}">
                    <c16:uniqueId val="{00000021-E033-4501-910A-B108E9247AAF}"/>
                  </c:ext>
                </c:extLst>
              </c15:ser>
            </c15:filteredBarSeries>
            <c15:filteredBarSeries>
              <c15:ser>
                <c:idx val="34"/>
                <c:order val="34"/>
                <c:tx>
                  <c:strRef>
                    <c:extLst>
                      <c:ext xmlns:c15="http://schemas.microsoft.com/office/drawing/2012/chart" uri="{02D57815-91ED-43cb-92C2-25804820EDAC}">
                        <c15:formulaRef>
                          <c15:sqref>'Care Agency 2024 Standardized D'!$AL$1</c15:sqref>
                        </c15:formulaRef>
                      </c:ext>
                    </c:extLst>
                    <c:strCache>
                      <c:ptCount val="1"/>
                      <c:pt idx="0">
                        <c:v>Repairs/maintenance</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D'!$AL$2:$AL$14</c15:sqref>
                        </c15:fullRef>
                        <c15:formulaRef>
                          <c15:sqref>'Care Agency 2024 Standardized D'!$AL$2:$AL$13</c15:sqref>
                        </c15:formulaRef>
                      </c:ext>
                    </c:extLst>
                    <c:numCache>
                      <c:formatCode>_-* #,##0_-;\-* #,##0_-;_-* "-"??_-;_-@_-</c:formatCode>
                      <c:ptCount val="12"/>
                      <c:pt idx="0">
                        <c:v>0</c:v>
                      </c:pt>
                      <c:pt idx="1">
                        <c:v>0</c:v>
                      </c:pt>
                      <c:pt idx="2">
                        <c:v>200</c:v>
                      </c:pt>
                      <c:pt idx="5">
                        <c:v>200</c:v>
                      </c:pt>
                      <c:pt idx="8">
                        <c:v>200</c:v>
                      </c:pt>
                      <c:pt idx="10">
                        <c:v>200</c:v>
                      </c:pt>
                    </c:numCache>
                  </c:numRef>
                </c:val>
                <c:extLst>
                  <c:ext xmlns:c16="http://schemas.microsoft.com/office/drawing/2014/chart" uri="{C3380CC4-5D6E-409C-BE32-E72D297353CC}">
                    <c16:uniqueId val="{00000022-E033-4501-910A-B108E9247AAF}"/>
                  </c:ext>
                </c:extLst>
              </c15:ser>
            </c15:filteredBarSeries>
            <c15:filteredBarSeries>
              <c15:ser>
                <c:idx val="35"/>
                <c:order val="35"/>
                <c:tx>
                  <c:strRef>
                    <c:extLst>
                      <c:ext xmlns:c15="http://schemas.microsoft.com/office/drawing/2012/chart" uri="{02D57815-91ED-43cb-92C2-25804820EDAC}">
                        <c15:formulaRef>
                          <c15:sqref>'Care Agency 2024 Standardized D'!$AM$1</c15:sqref>
                        </c15:formulaRef>
                      </c:ext>
                    </c:extLst>
                    <c:strCache>
                      <c:ptCount val="1"/>
                      <c:pt idx="0">
                        <c:v>Stationery etc/tea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D'!$AM$2:$AM$14</c15:sqref>
                        </c15:fullRef>
                        <c15:formulaRef>
                          <c15:sqref>'Care Agency 2024 Standardized D'!$AM$2:$AM$13</c15:sqref>
                        </c15:formulaRef>
                      </c:ext>
                    </c:extLst>
                    <c:numCache>
                      <c:formatCode>_-* #,##0_-;\-* #,##0_-;_-* "-"??_-;_-@_-</c:formatCode>
                      <c:ptCount val="12"/>
                      <c:pt idx="0">
                        <c:v>100</c:v>
                      </c:pt>
                      <c:pt idx="1">
                        <c:v>50</c:v>
                      </c:pt>
                      <c:pt idx="2">
                        <c:v>50</c:v>
                      </c:pt>
                      <c:pt idx="3">
                        <c:v>100</c:v>
                      </c:pt>
                      <c:pt idx="4">
                        <c:v>50</c:v>
                      </c:pt>
                      <c:pt idx="5">
                        <c:v>50</c:v>
                      </c:pt>
                      <c:pt idx="6">
                        <c:v>100</c:v>
                      </c:pt>
                      <c:pt idx="7">
                        <c:v>50</c:v>
                      </c:pt>
                      <c:pt idx="8">
                        <c:v>50</c:v>
                      </c:pt>
                      <c:pt idx="9">
                        <c:v>100</c:v>
                      </c:pt>
                      <c:pt idx="10">
                        <c:v>50</c:v>
                      </c:pt>
                      <c:pt idx="11">
                        <c:v>50</c:v>
                      </c:pt>
                    </c:numCache>
                  </c:numRef>
                </c:val>
                <c:extLst>
                  <c:ext xmlns:c16="http://schemas.microsoft.com/office/drawing/2014/chart" uri="{C3380CC4-5D6E-409C-BE32-E72D297353CC}">
                    <c16:uniqueId val="{00000023-E033-4501-910A-B108E9247AAF}"/>
                  </c:ext>
                </c:extLst>
              </c15:ser>
            </c15:filteredBarSeries>
            <c15:filteredBarSeries>
              <c15:ser>
                <c:idx val="36"/>
                <c:order val="36"/>
                <c:tx>
                  <c:strRef>
                    <c:extLst>
                      <c:ext xmlns:c15="http://schemas.microsoft.com/office/drawing/2012/chart" uri="{02D57815-91ED-43cb-92C2-25804820EDAC}">
                        <c15:formulaRef>
                          <c15:sqref>'Care Agency 2024 Standardized D'!$AN$1</c15:sqref>
                        </c15:formulaRef>
                      </c:ext>
                    </c:extLst>
                    <c:strCache>
                      <c:ptCount val="1"/>
                      <c:pt idx="0">
                        <c:v>Office Eqmnts</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D'!$AN$2:$AN$14</c15:sqref>
                        </c15:fullRef>
                        <c15:formulaRef>
                          <c15:sqref>'Care Agency 2024 Standardized D'!$AN$2:$AN$13</c15:sqref>
                        </c15:formulaRef>
                      </c:ext>
                    </c:extLst>
                    <c:numCache>
                      <c:formatCode>_-* #,##0_-;\-* #,##0_-;_-* "-"??_-;_-@_-</c:formatCode>
                      <c:ptCount val="12"/>
                      <c:pt idx="0">
                        <c:v>2000</c:v>
                      </c:pt>
                      <c:pt idx="3">
                        <c:v>2000</c:v>
                      </c:pt>
                      <c:pt idx="6">
                        <c:v>500</c:v>
                      </c:pt>
                      <c:pt idx="9">
                        <c:v>200</c:v>
                      </c:pt>
                    </c:numCache>
                  </c:numRef>
                </c:val>
                <c:extLst>
                  <c:ext xmlns:c16="http://schemas.microsoft.com/office/drawing/2014/chart" uri="{C3380CC4-5D6E-409C-BE32-E72D297353CC}">
                    <c16:uniqueId val="{00000024-E033-4501-910A-B108E9247AAF}"/>
                  </c:ext>
                </c:extLst>
              </c15:ser>
            </c15:filteredBarSeries>
            <c15:filteredBarSeries>
              <c15:ser>
                <c:idx val="37"/>
                <c:order val="37"/>
                <c:tx>
                  <c:strRef>
                    <c:extLst>
                      <c:ext xmlns:c15="http://schemas.microsoft.com/office/drawing/2012/chart" uri="{02D57815-91ED-43cb-92C2-25804820EDAC}">
                        <c15:formulaRef>
                          <c15:sqref>'Care Agency 2024 Standardized D'!$AO$1</c15:sqref>
                        </c15:formulaRef>
                      </c:ext>
                    </c:extLst>
                    <c:strCache>
                      <c:ptCount val="1"/>
                      <c:pt idx="0">
                        <c:v>Subscriptions</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D'!$AO$2:$AO$14</c15:sqref>
                        </c15:fullRef>
                        <c15:formulaRef>
                          <c15:sqref>'Care Agency 2024 Standardized D'!$AO$2:$AO$13</c15:sqref>
                        </c15:formulaRef>
                      </c:ext>
                    </c:extLst>
                    <c:numCache>
                      <c:formatCode>_-* #,##0_-;\-* #,##0_-;_-* "-"??_-;_-@_-</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extLst>
                  <c:ext xmlns:c16="http://schemas.microsoft.com/office/drawing/2014/chart" uri="{C3380CC4-5D6E-409C-BE32-E72D297353CC}">
                    <c16:uniqueId val="{00000025-E033-4501-910A-B108E9247AAF}"/>
                  </c:ext>
                </c:extLst>
              </c15:ser>
            </c15:filteredBarSeries>
            <c15:filteredBarSeries>
              <c15:ser>
                <c:idx val="38"/>
                <c:order val="38"/>
                <c:tx>
                  <c:strRef>
                    <c:extLst>
                      <c:ext xmlns:c15="http://schemas.microsoft.com/office/drawing/2012/chart" uri="{02D57815-91ED-43cb-92C2-25804820EDAC}">
                        <c15:formulaRef>
                          <c15:sqref>'Care Agency 2024 Standardized D'!$AP$1</c15:sqref>
                        </c15:formulaRef>
                      </c:ext>
                    </c:extLst>
                    <c:strCache>
                      <c:ptCount val="1"/>
                      <c:pt idx="0">
                        <c:v>Column7</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D'!$AP$2:$AP$14</c15:sqref>
                        </c15:fullRef>
                        <c15:formulaRef>
                          <c15:sqref>'Care Agency 2024 Standardized D'!$AP$2:$AP$13</c15:sqref>
                        </c15:formulaRef>
                      </c:ext>
                    </c:extLst>
                    <c:numCache>
                      <c:formatCode>_-* #,##0_-;\-* #,##0_-;_-* "-"??_-;_-@_-</c:formatCode>
                      <c:ptCount val="12"/>
                    </c:numCache>
                  </c:numRef>
                </c:val>
                <c:extLst>
                  <c:ext xmlns:c16="http://schemas.microsoft.com/office/drawing/2014/chart" uri="{C3380CC4-5D6E-409C-BE32-E72D297353CC}">
                    <c16:uniqueId val="{00000026-E033-4501-910A-B108E9247AAF}"/>
                  </c:ext>
                </c:extLst>
              </c15:ser>
            </c15:filteredBarSeries>
            <c15:filteredBarSeries>
              <c15:ser>
                <c:idx val="39"/>
                <c:order val="39"/>
                <c:tx>
                  <c:strRef>
                    <c:extLst>
                      <c:ext xmlns:c15="http://schemas.microsoft.com/office/drawing/2012/chart" uri="{02D57815-91ED-43cb-92C2-25804820EDAC}">
                        <c15:formulaRef>
                          <c15:sqref>'Care Agency 2024 Standardized D'!$AQ$1</c15:sqref>
                        </c15:formulaRef>
                      </c:ext>
                    </c:extLst>
                    <c:strCache>
                      <c:ptCount val="1"/>
                      <c:pt idx="0">
                        <c:v>Legal/Clerical </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D'!$AQ$2:$AQ$14</c15:sqref>
                        </c15:fullRef>
                        <c15:formulaRef>
                          <c15:sqref>'Care Agency 2024 Standardized D'!$AQ$2:$AQ$13</c15:sqref>
                        </c15:formulaRef>
                      </c:ext>
                    </c:extLst>
                    <c:numCache>
                      <c:formatCode>_-* #,##0_-;\-* #,##0_-;_-* "-"??_-;_-@_-</c:formatCode>
                      <c:ptCount val="12"/>
                      <c:pt idx="0">
                        <c:v>1500</c:v>
                      </c:pt>
                      <c:pt idx="3">
                        <c:v>1500</c:v>
                      </c:pt>
                      <c:pt idx="6">
                        <c:v>1500</c:v>
                      </c:pt>
                      <c:pt idx="9">
                        <c:v>1500</c:v>
                      </c:pt>
                      <c:pt idx="11">
                        <c:v>1500</c:v>
                      </c:pt>
                    </c:numCache>
                  </c:numRef>
                </c:val>
                <c:extLst>
                  <c:ext xmlns:c16="http://schemas.microsoft.com/office/drawing/2014/chart" uri="{C3380CC4-5D6E-409C-BE32-E72D297353CC}">
                    <c16:uniqueId val="{00000027-E033-4501-910A-B108E9247AAF}"/>
                  </c:ext>
                </c:extLst>
              </c15:ser>
            </c15:filteredBarSeries>
            <c15:filteredBarSeries>
              <c15:ser>
                <c:idx val="41"/>
                <c:order val="41"/>
                <c:tx>
                  <c:strRef>
                    <c:extLst>
                      <c:ext xmlns:c15="http://schemas.microsoft.com/office/drawing/2012/chart" uri="{02D57815-91ED-43cb-92C2-25804820EDAC}">
                        <c15:formulaRef>
                          <c15:sqref>'Care Agency 2024 Standardized D'!$AS$1</c15:sqref>
                        </c15:formulaRef>
                      </c:ext>
                    </c:extLst>
                    <c:strCache>
                      <c:ptCount val="1"/>
                      <c:pt idx="0">
                        <c:v> </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D'!$AS$2:$AS$14</c15:sqref>
                        </c15:fullRef>
                        <c15:formulaRef>
                          <c15:sqref>'Care Agency 2024 Standardized D'!$AS$2:$AS$13</c15:sqref>
                        </c15:formulaRef>
                      </c:ext>
                    </c:extLst>
                    <c:numCache>
                      <c:formatCode>_-* #,##0_-;\-* #,##0_-;_-* "-"??_-;_-@_-</c:formatCode>
                      <c:ptCount val="12"/>
                      <c:pt idx="0">
                        <c:v>0</c:v>
                      </c:pt>
                    </c:numCache>
                  </c:numRef>
                </c:val>
                <c:extLst>
                  <c:ext xmlns:c16="http://schemas.microsoft.com/office/drawing/2014/chart" uri="{C3380CC4-5D6E-409C-BE32-E72D297353CC}">
                    <c16:uniqueId val="{00000029-E033-4501-910A-B108E9247AAF}"/>
                  </c:ext>
                </c:extLst>
              </c15:ser>
            </c15:filteredBarSeries>
            <c15:filteredBarSeries>
              <c15:ser>
                <c:idx val="42"/>
                <c:order val="42"/>
                <c:tx>
                  <c:strRef>
                    <c:extLst>
                      <c:ext xmlns:c15="http://schemas.microsoft.com/office/drawing/2012/chart" uri="{02D57815-91ED-43cb-92C2-25804820EDAC}">
                        <c15:formulaRef>
                          <c15:sqref>'Care Agency 2024 Standardized D'!$AT$1</c15:sqref>
                        </c15:formulaRef>
                      </c:ext>
                    </c:extLst>
                    <c:strCache>
                      <c:ptCount val="1"/>
                      <c:pt idx="0">
                        <c:v>Asset- Computers/Printers</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D'!$AT$2:$AT$14</c15:sqref>
                        </c15:fullRef>
                        <c15:formulaRef>
                          <c15:sqref>'Care Agency 2024 Standardized D'!$AT$2:$AT$13</c15:sqref>
                        </c15:formulaRef>
                      </c:ext>
                    </c:extLst>
                    <c:numCache>
                      <c:formatCode>_-* #,##0_-;\-* #,##0_-;_-* "-"??_-;_-@_-</c:formatCode>
                      <c:ptCount val="12"/>
                      <c:pt idx="2">
                        <c:v>3000</c:v>
                      </c:pt>
                      <c:pt idx="5">
                        <c:v>3000</c:v>
                      </c:pt>
                      <c:pt idx="8">
                        <c:v>3000</c:v>
                      </c:pt>
                      <c:pt idx="11">
                        <c:v>3000</c:v>
                      </c:pt>
                    </c:numCache>
                  </c:numRef>
                </c:val>
                <c:extLst>
                  <c:ext xmlns:c16="http://schemas.microsoft.com/office/drawing/2014/chart" uri="{C3380CC4-5D6E-409C-BE32-E72D297353CC}">
                    <c16:uniqueId val="{0000002A-E033-4501-910A-B108E9247AAF}"/>
                  </c:ext>
                </c:extLst>
              </c15:ser>
            </c15:filteredBarSeries>
            <c15:filteredBarSeries>
              <c15:ser>
                <c:idx val="43"/>
                <c:order val="43"/>
                <c:tx>
                  <c:strRef>
                    <c:extLst>
                      <c:ext xmlns:c15="http://schemas.microsoft.com/office/drawing/2012/chart" uri="{02D57815-91ED-43cb-92C2-25804820EDAC}">
                        <c15:formulaRef>
                          <c15:sqref>'Care Agency 2024 Standardized D'!$AU$1</c15:sqref>
                        </c15:formulaRef>
                      </c:ext>
                    </c:extLst>
                    <c:strCache>
                      <c:ptCount val="1"/>
                      <c:pt idx="0">
                        <c:v>Loan Repayment (BBL)</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D'!$AU$2:$AU$14</c15:sqref>
                        </c15:fullRef>
                        <c15:formulaRef>
                          <c15:sqref>'Care Agency 2024 Standardized D'!$AU$2:$AU$13</c15:sqref>
                        </c15:formulaRef>
                      </c:ext>
                    </c:extLst>
                    <c:numCache>
                      <c:formatCode>General</c:formatCode>
                      <c:ptCount val="12"/>
                      <c:pt idx="0">
                        <c:v>3000</c:v>
                      </c:pt>
                      <c:pt idx="1">
                        <c:v>3000</c:v>
                      </c:pt>
                      <c:pt idx="2">
                        <c:v>3500</c:v>
                      </c:pt>
                      <c:pt idx="3">
                        <c:v>3500</c:v>
                      </c:pt>
                      <c:pt idx="4">
                        <c:v>3500</c:v>
                      </c:pt>
                      <c:pt idx="5">
                        <c:v>4500</c:v>
                      </c:pt>
                      <c:pt idx="6">
                        <c:v>4500</c:v>
                      </c:pt>
                      <c:pt idx="7">
                        <c:v>4500</c:v>
                      </c:pt>
                      <c:pt idx="8">
                        <c:v>4500</c:v>
                      </c:pt>
                      <c:pt idx="9">
                        <c:v>4500</c:v>
                      </c:pt>
                      <c:pt idx="10">
                        <c:v>4500</c:v>
                      </c:pt>
                      <c:pt idx="11">
                        <c:v>4500</c:v>
                      </c:pt>
                    </c:numCache>
                  </c:numRef>
                </c:val>
                <c:extLst>
                  <c:ext xmlns:c16="http://schemas.microsoft.com/office/drawing/2014/chart" uri="{C3380CC4-5D6E-409C-BE32-E72D297353CC}">
                    <c16:uniqueId val="{0000002B-E033-4501-910A-B108E9247AAF}"/>
                  </c:ext>
                </c:extLst>
              </c15:ser>
            </c15:filteredBarSeries>
            <c15:filteredBarSeries>
              <c15:ser>
                <c:idx val="44"/>
                <c:order val="44"/>
                <c:tx>
                  <c:strRef>
                    <c:extLst>
                      <c:ext xmlns:c15="http://schemas.microsoft.com/office/drawing/2012/chart" uri="{02D57815-91ED-43cb-92C2-25804820EDAC}">
                        <c15:formulaRef>
                          <c15:sqref>'Care Agency 2024 Standardized D'!$AV$1</c15:sqref>
                        </c15:formulaRef>
                      </c:ext>
                    </c:extLst>
                    <c:strCache>
                      <c:ptCount val="1"/>
                      <c:pt idx="0">
                        <c:v> 8</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D'!$AV$2:$AV$14</c15:sqref>
                        </c15:fullRef>
                        <c15:formulaRef>
                          <c15:sqref>'Care Agency 2024 Standardized D'!$AV$2:$AV$13</c15:sqref>
                        </c15:formulaRef>
                      </c:ext>
                    </c:extLst>
                    <c:numCache>
                      <c:formatCode>_-* #,##0_-;\-* #,##0_-;_-* "-"??_-;_-@_-</c:formatCode>
                      <c:ptCount val="12"/>
                      <c:pt idx="5">
                        <c:v>0</c:v>
                      </c:pt>
                      <c:pt idx="11">
                        <c:v>0</c:v>
                      </c:pt>
                    </c:numCache>
                  </c:numRef>
                </c:val>
                <c:extLst>
                  <c:ext xmlns:c16="http://schemas.microsoft.com/office/drawing/2014/chart" uri="{C3380CC4-5D6E-409C-BE32-E72D297353CC}">
                    <c16:uniqueId val="{0000002C-E033-4501-910A-B108E9247AAF}"/>
                  </c:ext>
                </c:extLst>
              </c15:ser>
            </c15:filteredBarSeries>
            <c15:filteredBarSeries>
              <c15:ser>
                <c:idx val="45"/>
                <c:order val="45"/>
                <c:tx>
                  <c:strRef>
                    <c:extLst>
                      <c:ext xmlns:c15="http://schemas.microsoft.com/office/drawing/2012/chart" uri="{02D57815-91ED-43cb-92C2-25804820EDAC}">
                        <c15:formulaRef>
                          <c15:sqref>'Care Agency 2024 Standardized D'!$AW$1</c15:sqref>
                        </c15:formulaRef>
                      </c:ext>
                    </c:extLst>
                    <c:strCache>
                      <c:ptCount val="1"/>
                      <c:pt idx="0">
                        <c:v>Column9</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D'!$AW$2:$AW$14</c15:sqref>
                        </c15:fullRef>
                        <c15:formulaRef>
                          <c15:sqref>'Care Agency 2024 Standardized D'!$AW$2:$AW$13</c15:sqref>
                        </c15:formulaRef>
                      </c:ext>
                    </c:extLst>
                    <c:numCache>
                      <c:formatCode>_-* #,##0_-;\-* #,##0_-;_-* "-"??_-;_-@_-</c:formatCode>
                      <c:ptCount val="12"/>
                    </c:numCache>
                  </c:numRef>
                </c:val>
                <c:extLst>
                  <c:ext xmlns:c16="http://schemas.microsoft.com/office/drawing/2014/chart" uri="{C3380CC4-5D6E-409C-BE32-E72D297353CC}">
                    <c16:uniqueId val="{0000002D-E033-4501-910A-B108E9247AAF}"/>
                  </c:ext>
                </c:extLst>
              </c15:ser>
            </c15:filteredBarSeries>
            <c15:filteredBarSeries>
              <c15:ser>
                <c:idx val="47"/>
                <c:order val="47"/>
                <c:tx>
                  <c:strRef>
                    <c:extLst>
                      <c:ext xmlns:c15="http://schemas.microsoft.com/office/drawing/2012/chart" uri="{02D57815-91ED-43cb-92C2-25804820EDAC}">
                        <c15:formulaRef>
                          <c15:sqref>'Care Agency 2024 Standardized D'!$AY$1</c15:sqref>
                        </c15:formulaRef>
                      </c:ext>
                    </c:extLst>
                    <c:strCache>
                      <c:ptCount val="1"/>
                      <c:pt idx="0">
                        <c:v>Column10</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D'!$AY$2:$AY$14</c15:sqref>
                        </c15:fullRef>
                        <c15:formulaRef>
                          <c15:sqref>'Care Agency 2024 Standardized D'!$AY$2:$AY$13</c15:sqref>
                        </c15:formulaRef>
                      </c:ext>
                    </c:extLst>
                    <c:numCache>
                      <c:formatCode>_-* #,##0_-;\-* #,##0_-;_-* "-"??_-;_-@_-</c:formatCode>
                      <c:ptCount val="12"/>
                      <c:pt idx="10" formatCode="General">
                        <c:v>0</c:v>
                      </c:pt>
                    </c:numCache>
                  </c:numRef>
                </c:val>
                <c:extLst>
                  <c:ext xmlns:c16="http://schemas.microsoft.com/office/drawing/2014/chart" uri="{C3380CC4-5D6E-409C-BE32-E72D297353CC}">
                    <c16:uniqueId val="{0000002F-E033-4501-910A-B108E9247AAF}"/>
                  </c:ext>
                </c:extLst>
              </c15:ser>
            </c15:filteredBarSeries>
            <c15:filteredBarSeries>
              <c15:ser>
                <c:idx val="49"/>
                <c:order val="49"/>
                <c:tx>
                  <c:strRef>
                    <c:extLst>
                      <c:ext xmlns:c15="http://schemas.microsoft.com/office/drawing/2012/chart" uri="{02D57815-91ED-43cb-92C2-25804820EDAC}">
                        <c15:formulaRef>
                          <c15:sqref>'Care Agency 2024 Standardized D'!$BA$1</c15:sqref>
                        </c15:formulaRef>
                      </c:ext>
                    </c:extLst>
                    <c:strCache>
                      <c:ptCount val="1"/>
                      <c:pt idx="0">
                        <c:v>Column11</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D'!$BA$2:$BA$14</c15:sqref>
                        </c15:fullRef>
                        <c15:formulaRef>
                          <c15:sqref>'Care Agency 2024 Standardized D'!$BA$2:$BA$13</c15:sqref>
                        </c15:formulaRef>
                      </c:ext>
                    </c:extLst>
                    <c:numCache>
                      <c:formatCode>_-* #,##0_-;\-* #,##0_-;_-* "-"??_-;_-@_-</c:formatCode>
                      <c:ptCount val="12"/>
                    </c:numCache>
                  </c:numRef>
                </c:val>
                <c:extLst>
                  <c:ext xmlns:c16="http://schemas.microsoft.com/office/drawing/2014/chart" uri="{C3380CC4-5D6E-409C-BE32-E72D297353CC}">
                    <c16:uniqueId val="{00000031-E033-4501-910A-B108E9247AAF}"/>
                  </c:ext>
                </c:extLst>
              </c15:ser>
            </c15:filteredBarSeries>
            <c15:filteredBarSeries>
              <c15:ser>
                <c:idx val="50"/>
                <c:order val="50"/>
                <c:tx>
                  <c:strRef>
                    <c:extLst>
                      <c:ext xmlns:c15="http://schemas.microsoft.com/office/drawing/2012/chart" uri="{02D57815-91ED-43cb-92C2-25804820EDAC}">
                        <c15:formulaRef>
                          <c15:sqref>'Care Agency 2024 Standardized D'!$BB$1</c15:sqref>
                        </c15:formulaRef>
                      </c:ext>
                    </c:extLst>
                    <c:strCache>
                      <c:ptCount val="1"/>
                      <c:pt idx="0">
                        <c:v>Charitable Donations</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D'!$BB$2:$BB$14</c15:sqref>
                        </c15:fullRef>
                        <c15:formulaRef>
                          <c15:sqref>'Care Agency 2024 Standardized D'!$BB$2:$BB$13</c15:sqref>
                        </c15:formulaRef>
                      </c:ext>
                    </c:extLst>
                    <c:numCache>
                      <c:formatCode>_-* #,##0_-;\-* #,##0_-;_-* "-"??_-;_-@_-</c:formatCode>
                      <c:ptCount val="12"/>
                      <c:pt idx="0">
                        <c:v>1013</c:v>
                      </c:pt>
                      <c:pt idx="1">
                        <c:v>0</c:v>
                      </c:pt>
                      <c:pt idx="2">
                        <c:v>0</c:v>
                      </c:pt>
                      <c:pt idx="3">
                        <c:v>0</c:v>
                      </c:pt>
                      <c:pt idx="4">
                        <c:v>9378</c:v>
                      </c:pt>
                      <c:pt idx="5">
                        <c:v>0</c:v>
                      </c:pt>
                      <c:pt idx="6">
                        <c:v>0</c:v>
                      </c:pt>
                      <c:pt idx="7">
                        <c:v>17938</c:v>
                      </c:pt>
                      <c:pt idx="8">
                        <c:v>23496</c:v>
                      </c:pt>
                      <c:pt idx="9">
                        <c:v>31071</c:v>
                      </c:pt>
                      <c:pt idx="10">
                        <c:v>31226</c:v>
                      </c:pt>
                      <c:pt idx="11">
                        <c:v>30546</c:v>
                      </c:pt>
                    </c:numCache>
                  </c:numRef>
                </c:val>
                <c:extLst>
                  <c:ext xmlns:c16="http://schemas.microsoft.com/office/drawing/2014/chart" uri="{C3380CC4-5D6E-409C-BE32-E72D297353CC}">
                    <c16:uniqueId val="{00000032-E033-4501-910A-B108E9247AAF}"/>
                  </c:ext>
                </c:extLst>
              </c15:ser>
            </c15:filteredBarSeries>
            <c15:filteredBarSeries>
              <c15:ser>
                <c:idx val="51"/>
                <c:order val="51"/>
                <c:tx>
                  <c:strRef>
                    <c:extLst>
                      <c:ext xmlns:c15="http://schemas.microsoft.com/office/drawing/2012/chart" uri="{02D57815-91ED-43cb-92C2-25804820EDAC}">
                        <c15:formulaRef>
                          <c15:sqref>'Care Agency 2024 Standardized D'!$BC$1</c15:sqref>
                        </c15:formulaRef>
                      </c:ext>
                    </c:extLst>
                    <c:strCache>
                      <c:ptCount val="1"/>
                      <c:pt idx="0">
                        <c:v>Cumulative cashflow</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D'!$BC$2:$BC$14</c15:sqref>
                        </c15:fullRef>
                        <c15:formulaRef>
                          <c15:sqref>'Care Agency 2024 Standardized D'!$BC$2:$BC$13</c15:sqref>
                        </c15:formulaRef>
                      </c:ext>
                    </c:extLst>
                    <c:numCache>
                      <c:formatCode>_-* #,##0_-;\-* #,##0_-;_-* "-"??_-;_-@_-</c:formatCode>
                      <c:ptCount val="12"/>
                      <c:pt idx="0">
                        <c:v>10130</c:v>
                      </c:pt>
                      <c:pt idx="1">
                        <c:v>14460</c:v>
                      </c:pt>
                      <c:pt idx="2">
                        <c:v>43540</c:v>
                      </c:pt>
                      <c:pt idx="3">
                        <c:v>112070</c:v>
                      </c:pt>
                      <c:pt idx="4">
                        <c:v>205850</c:v>
                      </c:pt>
                      <c:pt idx="5">
                        <c:v>314380</c:v>
                      </c:pt>
                      <c:pt idx="6">
                        <c:v>467840</c:v>
                      </c:pt>
                      <c:pt idx="7">
                        <c:v>647220</c:v>
                      </c:pt>
                      <c:pt idx="8">
                        <c:v>882180</c:v>
                      </c:pt>
                      <c:pt idx="9">
                        <c:v>1192890</c:v>
                      </c:pt>
                      <c:pt idx="10">
                        <c:v>1505150</c:v>
                      </c:pt>
                      <c:pt idx="11">
                        <c:v>1810610</c:v>
                      </c:pt>
                    </c:numCache>
                  </c:numRef>
                </c:val>
                <c:extLst>
                  <c:ext xmlns:c16="http://schemas.microsoft.com/office/drawing/2014/chart" uri="{C3380CC4-5D6E-409C-BE32-E72D297353CC}">
                    <c16:uniqueId val="{00000033-E033-4501-910A-B108E9247AAF}"/>
                  </c:ext>
                </c:extLst>
              </c15:ser>
            </c15:filteredBarSeries>
          </c:ext>
        </c:extLst>
      </c:barChart>
      <c:dateAx>
        <c:axId val="1868670528"/>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865864288"/>
        <c:crosses val="autoZero"/>
        <c:auto val="1"/>
        <c:lblOffset val="100"/>
        <c:baseTimeUnit val="months"/>
      </c:dateAx>
      <c:valAx>
        <c:axId val="1865864288"/>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6867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Total In/Out Flows and Net Cashflow</a:t>
            </a:r>
          </a:p>
        </c:rich>
      </c:tx>
      <c:layout>
        <c:manualLayout>
          <c:xMode val="edge"/>
          <c:yMode val="edge"/>
          <c:x val="0.33753532305467809"/>
          <c:y val="2.80990961457406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8"/>
          <c:order val="8"/>
          <c:tx>
            <c:strRef>
              <c:f>'Care Agency 2024 Standardized D'!$L$1</c:f>
              <c:strCache>
                <c:ptCount val="1"/>
                <c:pt idx="0">
                  <c:v>Total inflows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D'!$L$2:$L$14</c15:sqref>
                  </c15:fullRef>
                </c:ext>
              </c:extLst>
              <c:f>'Care Agency 2024 Standardized D'!$L$2:$L$13</c:f>
              <c:numCache>
                <c:formatCode>_-* #,##0_-;\-* #,##0_-;_-* "-"??_-;_-@_-</c:formatCode>
                <c:ptCount val="12"/>
                <c:pt idx="0">
                  <c:v>71500</c:v>
                </c:pt>
                <c:pt idx="1">
                  <c:v>62000</c:v>
                </c:pt>
                <c:pt idx="2">
                  <c:v>93000</c:v>
                </c:pt>
                <c:pt idx="3">
                  <c:v>130200</c:v>
                </c:pt>
                <c:pt idx="4">
                  <c:v>151900</c:v>
                </c:pt>
                <c:pt idx="5">
                  <c:v>173600</c:v>
                </c:pt>
                <c:pt idx="6">
                  <c:v>214830</c:v>
                </c:pt>
                <c:pt idx="7">
                  <c:v>238700</c:v>
                </c:pt>
                <c:pt idx="8">
                  <c:v>300080</c:v>
                </c:pt>
                <c:pt idx="9">
                  <c:v>372000</c:v>
                </c:pt>
                <c:pt idx="10">
                  <c:v>372000</c:v>
                </c:pt>
                <c:pt idx="11">
                  <c:v>372000</c:v>
                </c:pt>
              </c:numCache>
            </c:numRef>
          </c:val>
          <c:extLst>
            <c:ext xmlns:c16="http://schemas.microsoft.com/office/drawing/2014/chart" uri="{C3380CC4-5D6E-409C-BE32-E72D297353CC}">
              <c16:uniqueId val="{00000000-A323-4FE3-8BCA-03DF12821F09}"/>
            </c:ext>
          </c:extLst>
        </c:ser>
        <c:ser>
          <c:idx val="40"/>
          <c:order val="40"/>
          <c:tx>
            <c:strRef>
              <c:f>'Care Agency 2024 Standardized D'!$AR$1</c:f>
              <c:strCache>
                <c:ptCount val="1"/>
                <c:pt idx="0">
                  <c:v>Total other</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D'!$AR$2:$AR$14</c15:sqref>
                  </c15:fullRef>
                </c:ext>
              </c:extLst>
              <c:f>'Care Agency 2024 Standardized D'!$AR$2:$AR$13</c:f>
              <c:numCache>
                <c:formatCode>_-* #,##0_-;\-* #,##0_-;_-* "-"??_-;_-@_-</c:formatCode>
                <c:ptCount val="12"/>
                <c:pt idx="0">
                  <c:v>4390</c:v>
                </c:pt>
                <c:pt idx="1">
                  <c:v>690</c:v>
                </c:pt>
                <c:pt idx="2">
                  <c:v>890</c:v>
                </c:pt>
                <c:pt idx="3">
                  <c:v>4140</c:v>
                </c:pt>
                <c:pt idx="4">
                  <c:v>590</c:v>
                </c:pt>
                <c:pt idx="5">
                  <c:v>1040</c:v>
                </c:pt>
                <c:pt idx="6">
                  <c:v>2640</c:v>
                </c:pt>
                <c:pt idx="7">
                  <c:v>590</c:v>
                </c:pt>
                <c:pt idx="8">
                  <c:v>890</c:v>
                </c:pt>
                <c:pt idx="9">
                  <c:v>2440</c:v>
                </c:pt>
                <c:pt idx="10">
                  <c:v>890</c:v>
                </c:pt>
                <c:pt idx="11">
                  <c:v>2190</c:v>
                </c:pt>
              </c:numCache>
            </c:numRef>
          </c:val>
          <c:extLst>
            <c:ext xmlns:c16="http://schemas.microsoft.com/office/drawing/2014/chart" uri="{C3380CC4-5D6E-409C-BE32-E72D297353CC}">
              <c16:uniqueId val="{00000001-A323-4FE3-8BCA-03DF12821F09}"/>
            </c:ext>
          </c:extLst>
        </c:ser>
        <c:ser>
          <c:idx val="46"/>
          <c:order val="46"/>
          <c:tx>
            <c:strRef>
              <c:f>'Care Agency 2024 Standardized D'!$AX$1</c:f>
              <c:strCache>
                <c:ptCount val="1"/>
                <c:pt idx="0">
                  <c:v>Total outflows</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D'!$AX$2:$AX$14</c15:sqref>
                  </c15:fullRef>
                </c:ext>
              </c:extLst>
              <c:f>'Care Agency 2024 Standardized D'!$AX$2:$AX$13</c:f>
              <c:numCache>
                <c:formatCode>_-* #,##0_-;\-* #,##0_-;_-* "-"??_-;_-@_-</c:formatCode>
                <c:ptCount val="12"/>
                <c:pt idx="0">
                  <c:v>61370</c:v>
                </c:pt>
                <c:pt idx="1">
                  <c:v>57670</c:v>
                </c:pt>
                <c:pt idx="2">
                  <c:v>63920</c:v>
                </c:pt>
                <c:pt idx="3">
                  <c:v>61670</c:v>
                </c:pt>
                <c:pt idx="4">
                  <c:v>58120</c:v>
                </c:pt>
                <c:pt idx="5">
                  <c:v>65070</c:v>
                </c:pt>
                <c:pt idx="6">
                  <c:v>61370</c:v>
                </c:pt>
                <c:pt idx="7">
                  <c:v>59320</c:v>
                </c:pt>
                <c:pt idx="8">
                  <c:v>65120</c:v>
                </c:pt>
                <c:pt idx="9">
                  <c:v>61290</c:v>
                </c:pt>
                <c:pt idx="10">
                  <c:v>59740</c:v>
                </c:pt>
                <c:pt idx="11">
                  <c:v>66540</c:v>
                </c:pt>
              </c:numCache>
            </c:numRef>
          </c:val>
          <c:extLst>
            <c:ext xmlns:c16="http://schemas.microsoft.com/office/drawing/2014/chart" uri="{C3380CC4-5D6E-409C-BE32-E72D297353CC}">
              <c16:uniqueId val="{00000002-A323-4FE3-8BCA-03DF12821F09}"/>
            </c:ext>
          </c:extLst>
        </c:ser>
        <c:ser>
          <c:idx val="48"/>
          <c:order val="48"/>
          <c:tx>
            <c:strRef>
              <c:f>'Care Agency 2024 Standardized D'!$AZ$1</c:f>
              <c:strCache>
                <c:ptCount val="1"/>
                <c:pt idx="0">
                  <c:v>Net Outflow/Inflow</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D'!$AZ$2:$AZ$14</c15:sqref>
                  </c15:fullRef>
                </c:ext>
              </c:extLst>
              <c:f>'Care Agency 2024 Standardized D'!$AZ$2:$AZ$13</c:f>
              <c:numCache>
                <c:formatCode>_-* #,##0_-;\-* #,##0_-;_-* "-"??_-;_-@_-</c:formatCode>
                <c:ptCount val="12"/>
                <c:pt idx="0">
                  <c:v>10130</c:v>
                </c:pt>
                <c:pt idx="1">
                  <c:v>4330</c:v>
                </c:pt>
                <c:pt idx="2" formatCode="_-* #,##0_-;\(\ #,##0\)_-;_-* &quot;-&quot;_-;_-@_-">
                  <c:v>29080</c:v>
                </c:pt>
                <c:pt idx="3">
                  <c:v>68530</c:v>
                </c:pt>
                <c:pt idx="4">
                  <c:v>93780</c:v>
                </c:pt>
                <c:pt idx="5" formatCode="_-* #,##0_-;\(\ #,##0\)_-;_-* &quot;-&quot;_-;_-@_-">
                  <c:v>108530</c:v>
                </c:pt>
                <c:pt idx="6" formatCode="_-* #,##0_-;\(\ #,##0\)_-;_-* &quot;-&quot;_-;_-@_-">
                  <c:v>153460</c:v>
                </c:pt>
                <c:pt idx="7" formatCode="_-* #,##0_-;\(\ #,##0\)_-;_-* &quot;-&quot;_-;_-@_-">
                  <c:v>179380</c:v>
                </c:pt>
                <c:pt idx="8" formatCode="_-* #,##0_-;\(\ #,##0\)_-;_-* &quot;-&quot;_-;_-@_-">
                  <c:v>234960</c:v>
                </c:pt>
                <c:pt idx="9" formatCode="_-* #,##0_-;\(\ #,##0\)_-;_-* &quot;-&quot;_-;_-@_-">
                  <c:v>310710</c:v>
                </c:pt>
                <c:pt idx="10" formatCode="_-* #,##0_-;\(\ #,##0\)_-;_-* &quot;-&quot;_-;_-@_-">
                  <c:v>312260</c:v>
                </c:pt>
                <c:pt idx="11" formatCode="_-* #,##0_-;\(\ #,##0\)_-;_-* &quot;-&quot;_-;_-@_-">
                  <c:v>305460</c:v>
                </c:pt>
              </c:numCache>
            </c:numRef>
          </c:val>
          <c:extLst>
            <c:ext xmlns:c16="http://schemas.microsoft.com/office/drawing/2014/chart" uri="{C3380CC4-5D6E-409C-BE32-E72D297353CC}">
              <c16:uniqueId val="{00000003-A323-4FE3-8BCA-03DF12821F09}"/>
            </c:ext>
          </c:extLst>
        </c:ser>
        <c:ser>
          <c:idx val="52"/>
          <c:order val="52"/>
          <c:tx>
            <c:strRef>
              <c:f>'Care Agency 2024 Standardized D'!$BD$1</c:f>
              <c:strCache>
                <c:ptCount val="1"/>
                <c:pt idx="0">
                  <c:v>Net Cashflow </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ext>
              </c:extLst>
              <c:f>'Care Agency 2024 Standardized D'!$B$2:$B$13</c:f>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D'!$BD$2:$BD$14</c15:sqref>
                  </c15:fullRef>
                </c:ext>
              </c:extLst>
              <c:f>'Care Agency 2024 Standardized D'!$BD$2:$BD$13</c:f>
              <c:numCache>
                <c:formatCode>_-* #,##0_-;\-* #,##0_-;_-* "-"??_-;_-@_-</c:formatCode>
                <c:ptCount val="12"/>
              </c:numCache>
            </c:numRef>
          </c:val>
          <c:extLst>
            <c:ext xmlns:c16="http://schemas.microsoft.com/office/drawing/2014/chart" uri="{C3380CC4-5D6E-409C-BE32-E72D297353CC}">
              <c16:uniqueId val="{00000004-A323-4FE3-8BCA-03DF12821F09}"/>
            </c:ext>
          </c:extLst>
        </c:ser>
        <c:dLbls>
          <c:showLegendKey val="0"/>
          <c:showVal val="0"/>
          <c:showCatName val="0"/>
          <c:showSerName val="0"/>
          <c:showPercent val="0"/>
          <c:showBubbleSize val="0"/>
        </c:dLbls>
        <c:gapWidth val="100"/>
        <c:overlap val="-24"/>
        <c:axId val="1868670528"/>
        <c:axId val="1865864288"/>
        <c:extLst>
          <c:ext xmlns:c15="http://schemas.microsoft.com/office/drawing/2012/chart" uri="{02D57815-91ED-43cb-92C2-25804820EDAC}">
            <c15:filteredBarSeries>
              <c15:ser>
                <c:idx val="0"/>
                <c:order val="0"/>
                <c:tx>
                  <c:strRef>
                    <c:extLst>
                      <c:ext uri="{02D57815-91ED-43cb-92C2-25804820EDAC}">
                        <c15:formulaRef>
                          <c15:sqref>'Care Agency 2024 Standardized D'!$D$1</c15:sqref>
                        </c15:formulaRef>
                      </c:ext>
                    </c:extLst>
                    <c:strCache>
                      <c:ptCount val="1"/>
                      <c:pt idx="0">
                        <c:v>Personal Funds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uri="{02D57815-91ED-43cb-92C2-25804820EDAC}">
                        <c15:fullRef>
                          <c15:sqref>'Care Agency 2024 Standardized D'!$D$2:$D$14</c15:sqref>
                        </c15:fullRef>
                        <c15:formulaRef>
                          <c15:sqref>'Care Agency 2024 Standardized D'!$D$2:$D$13</c15:sqref>
                        </c15:formulaRef>
                      </c:ext>
                    </c:extLst>
                    <c:numCache>
                      <c:formatCode>_-* #,##0_-;\-* #,##0_-;_-* "-"??_-;_-@_-</c:formatCode>
                      <c:ptCount val="12"/>
                      <c:pt idx="0">
                        <c:v>0</c:v>
                      </c:pt>
                      <c:pt idx="1">
                        <c:v>0</c:v>
                      </c:pt>
                      <c:pt idx="2">
                        <c:v>0</c:v>
                      </c:pt>
                      <c:pt idx="3">
                        <c:v>0</c:v>
                      </c:pt>
                    </c:numCache>
                  </c:numRef>
                </c:val>
                <c:extLst>
                  <c:ext xmlns:c16="http://schemas.microsoft.com/office/drawing/2014/chart" uri="{C3380CC4-5D6E-409C-BE32-E72D297353CC}">
                    <c16:uniqueId val="{00000005-A323-4FE3-8BCA-03DF12821F09}"/>
                  </c:ext>
                </c:extLst>
              </c15:ser>
            </c15:filteredBarSeries>
            <c15:filteredBarSeries>
              <c15:ser>
                <c:idx val="1"/>
                <c:order val="1"/>
                <c:tx>
                  <c:strRef>
                    <c:extLst>
                      <c:ext xmlns:c15="http://schemas.microsoft.com/office/drawing/2012/chart" uri="{02D57815-91ED-43cb-92C2-25804820EDAC}">
                        <c15:formulaRef>
                          <c15:sqref>'Care Agency 2024 Standardized D'!$E$1</c15:sqref>
                        </c15:formulaRef>
                      </c:ext>
                    </c:extLst>
                    <c:strCache>
                      <c:ptCount val="1"/>
                      <c:pt idx="0">
                        <c:v>No- Sales/month /NO-/60SU's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D'!$E$2:$E$14</c15:sqref>
                        </c15:fullRef>
                        <c15:formulaRef>
                          <c15:sqref>'Care Agency 2024 Standardized D'!$E$2:$E$13</c15:sqref>
                        </c15:formulaRef>
                      </c:ext>
                    </c:extLst>
                    <c:numCache>
                      <c:formatCode>General</c:formatCode>
                      <c:ptCount val="12"/>
                      <c:pt idx="0">
                        <c:v>15</c:v>
                      </c:pt>
                      <c:pt idx="1">
                        <c:v>20</c:v>
                      </c:pt>
                      <c:pt idx="2">
                        <c:v>25</c:v>
                      </c:pt>
                      <c:pt idx="3">
                        <c:v>30</c:v>
                      </c:pt>
                      <c:pt idx="4">
                        <c:v>35</c:v>
                      </c:pt>
                      <c:pt idx="5">
                        <c:v>40</c:v>
                      </c:pt>
                      <c:pt idx="6">
                        <c:v>45</c:v>
                      </c:pt>
                      <c:pt idx="7">
                        <c:v>50</c:v>
                      </c:pt>
                      <c:pt idx="8">
                        <c:v>55</c:v>
                      </c:pt>
                      <c:pt idx="9">
                        <c:v>60</c:v>
                      </c:pt>
                      <c:pt idx="10">
                        <c:v>60</c:v>
                      </c:pt>
                      <c:pt idx="11">
                        <c:v>60</c:v>
                      </c:pt>
                    </c:numCache>
                  </c:numRef>
                </c:val>
                <c:extLst>
                  <c:ext xmlns:c16="http://schemas.microsoft.com/office/drawing/2014/chart" uri="{C3380CC4-5D6E-409C-BE32-E72D297353CC}">
                    <c16:uniqueId val="{00000006-A323-4FE3-8BCA-03DF12821F09}"/>
                  </c:ext>
                </c:extLst>
              </c15:ser>
            </c15:filteredBarSeries>
            <c15:filteredBarSeries>
              <c15:ser>
                <c:idx val="2"/>
                <c:order val="2"/>
                <c:tx>
                  <c:strRef>
                    <c:extLst>
                      <c:ext xmlns:c15="http://schemas.microsoft.com/office/drawing/2012/chart" uri="{02D57815-91ED-43cb-92C2-25804820EDAC}">
                        <c15:formulaRef>
                          <c15:sqref>'Care Agency 2024 Standardized D'!$F$1</c15:sqref>
                        </c15:formulaRef>
                      </c:ext>
                    </c:extLst>
                    <c:strCache>
                      <c:ptCount val="1"/>
                      <c:pt idx="0">
                        <c:v>Income - Sales Forecast@£20/SU</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D'!$F$2:$F$14</c15:sqref>
                        </c15:fullRef>
                        <c15:formulaRef>
                          <c15:sqref>'Care Agency 2024 Standardized D'!$F$2:$F$13</c15:sqref>
                        </c15:formulaRef>
                      </c:ext>
                    </c:extLst>
                    <c:numCache>
                      <c:formatCode>General</c:formatCode>
                      <c:ptCount val="12"/>
                      <c:pt idx="0">
                        <c:v>20</c:v>
                      </c:pt>
                      <c:pt idx="1">
                        <c:v>20</c:v>
                      </c:pt>
                      <c:pt idx="2">
                        <c:v>20</c:v>
                      </c:pt>
                      <c:pt idx="3">
                        <c:v>20</c:v>
                      </c:pt>
                      <c:pt idx="4">
                        <c:v>20</c:v>
                      </c:pt>
                      <c:pt idx="5">
                        <c:v>20</c:v>
                      </c:pt>
                      <c:pt idx="6">
                        <c:v>22</c:v>
                      </c:pt>
                      <c:pt idx="7">
                        <c:v>22</c:v>
                      </c:pt>
                      <c:pt idx="8">
                        <c:v>22</c:v>
                      </c:pt>
                      <c:pt idx="9">
                        <c:v>25</c:v>
                      </c:pt>
                      <c:pt idx="10">
                        <c:v>25</c:v>
                      </c:pt>
                      <c:pt idx="11">
                        <c:v>25</c:v>
                      </c:pt>
                    </c:numCache>
                  </c:numRef>
                </c:val>
                <c:extLst>
                  <c:ext xmlns:c16="http://schemas.microsoft.com/office/drawing/2014/chart" uri="{C3380CC4-5D6E-409C-BE32-E72D297353CC}">
                    <c16:uniqueId val="{00000007-A323-4FE3-8BCA-03DF12821F09}"/>
                  </c:ext>
                </c:extLst>
              </c15:ser>
            </c15:filteredBarSeries>
            <c15:filteredBarSeries>
              <c15:ser>
                <c:idx val="3"/>
                <c:order val="3"/>
                <c:tx>
                  <c:strRef>
                    <c:extLst>
                      <c:ext xmlns:c15="http://schemas.microsoft.com/office/drawing/2012/chart" uri="{02D57815-91ED-43cb-92C2-25804820EDAC}">
                        <c15:formulaRef>
                          <c15:sqref>'Care Agency 2024 Standardized D'!$G$1</c15:sqref>
                        </c15:formulaRef>
                      </c:ext>
                    </c:extLst>
                    <c:strCache>
                      <c:ptCount val="1"/>
                      <c:pt idx="0">
                        <c:v>Incremental  No- of sales/day(Calls)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D'!$G$2:$G$14</c15:sqref>
                        </c15:fullRef>
                        <c15:formulaRef>
                          <c15:sqref>'Care Agency 2024 Standardized D'!$G$2:$G$13</c15:sqref>
                        </c15:formulaRef>
                      </c:ext>
                    </c:extLst>
                    <c:numCache>
                      <c:formatCode>General</c:formatCode>
                      <c:ptCount val="12"/>
                      <c:pt idx="0">
                        <c:v>5</c:v>
                      </c:pt>
                      <c:pt idx="1">
                        <c:v>5</c:v>
                      </c:pt>
                      <c:pt idx="2">
                        <c:v>6</c:v>
                      </c:pt>
                      <c:pt idx="3">
                        <c:v>7</c:v>
                      </c:pt>
                      <c:pt idx="4">
                        <c:v>7</c:v>
                      </c:pt>
                      <c:pt idx="5">
                        <c:v>7</c:v>
                      </c:pt>
                      <c:pt idx="6">
                        <c:v>7</c:v>
                      </c:pt>
                      <c:pt idx="7">
                        <c:v>7</c:v>
                      </c:pt>
                      <c:pt idx="8">
                        <c:v>8</c:v>
                      </c:pt>
                      <c:pt idx="9">
                        <c:v>8</c:v>
                      </c:pt>
                      <c:pt idx="10">
                        <c:v>8</c:v>
                      </c:pt>
                      <c:pt idx="11">
                        <c:v>8</c:v>
                      </c:pt>
                    </c:numCache>
                  </c:numRef>
                </c:val>
                <c:extLst>
                  <c:ext xmlns:c16="http://schemas.microsoft.com/office/drawing/2014/chart" uri="{C3380CC4-5D6E-409C-BE32-E72D297353CC}">
                    <c16:uniqueId val="{00000008-A323-4FE3-8BCA-03DF12821F09}"/>
                  </c:ext>
                </c:extLst>
              </c15:ser>
            </c15:filteredBarSeries>
            <c15:filteredBarSeries>
              <c15:ser>
                <c:idx val="4"/>
                <c:order val="4"/>
                <c:tx>
                  <c:strRef>
                    <c:extLst>
                      <c:ext xmlns:c15="http://schemas.microsoft.com/office/drawing/2012/chart" uri="{02D57815-91ED-43cb-92C2-25804820EDAC}">
                        <c15:formulaRef>
                          <c15:sqref>'Care Agency 2024 Standardized D'!$H$1</c15:sqref>
                        </c15:formulaRef>
                      </c:ext>
                    </c:extLst>
                    <c:strCache>
                      <c:ptCount val="1"/>
                      <c:pt idx="0">
                        <c:v>Income - Sales Forecast@£20/SU2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D'!$H$2:$H$14</c15:sqref>
                        </c15:fullRef>
                        <c15:formulaRef>
                          <c15:sqref>'Care Agency 2024 Standardized D'!$H$2:$H$13</c15:sqref>
                        </c15:formulaRef>
                      </c:ext>
                    </c:extLst>
                    <c:numCache>
                      <c:formatCode>_-* #,##0_-;\-* #,##0_-;_-* "-"??_-;_-@_-</c:formatCode>
                      <c:ptCount val="12"/>
                      <c:pt idx="0">
                        <c:v>1500</c:v>
                      </c:pt>
                      <c:pt idx="1">
                        <c:v>2000</c:v>
                      </c:pt>
                      <c:pt idx="2">
                        <c:v>3000</c:v>
                      </c:pt>
                      <c:pt idx="3">
                        <c:v>4200</c:v>
                      </c:pt>
                      <c:pt idx="4">
                        <c:v>4900</c:v>
                      </c:pt>
                      <c:pt idx="5">
                        <c:v>5600</c:v>
                      </c:pt>
                      <c:pt idx="6">
                        <c:v>6930</c:v>
                      </c:pt>
                      <c:pt idx="7">
                        <c:v>7700</c:v>
                      </c:pt>
                      <c:pt idx="8">
                        <c:v>9680</c:v>
                      </c:pt>
                      <c:pt idx="9">
                        <c:v>12000</c:v>
                      </c:pt>
                      <c:pt idx="10">
                        <c:v>12000</c:v>
                      </c:pt>
                      <c:pt idx="11">
                        <c:v>12000</c:v>
                      </c:pt>
                    </c:numCache>
                  </c:numRef>
                </c:val>
                <c:extLst>
                  <c:ext xmlns:c16="http://schemas.microsoft.com/office/drawing/2014/chart" uri="{C3380CC4-5D6E-409C-BE32-E72D297353CC}">
                    <c16:uniqueId val="{00000009-A323-4FE3-8BCA-03DF12821F09}"/>
                  </c:ext>
                </c:extLst>
              </c15:ser>
            </c15:filteredBarSeries>
            <c15:filteredBarSeries>
              <c15:ser>
                <c:idx val="5"/>
                <c:order val="5"/>
                <c:tx>
                  <c:strRef>
                    <c:extLst>
                      <c:ext xmlns:c15="http://schemas.microsoft.com/office/drawing/2012/chart" uri="{02D57815-91ED-43cb-92C2-25804820EDAC}">
                        <c15:formulaRef>
                          <c15:sqref>'Care Agency 2024 Standardized D'!$I$1</c15:sqref>
                        </c15:formulaRef>
                      </c:ext>
                    </c:extLst>
                    <c:strCache>
                      <c:ptCount val="1"/>
                      <c:pt idx="0">
                        <c:v>30 No- days /month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D'!$I$2:$I$14</c15:sqref>
                        </c15:fullRef>
                        <c15:formulaRef>
                          <c15:sqref>'Care Agency 2024 Standardized D'!$I$2:$I$13</c15:sqref>
                        </c15:formulaRef>
                      </c:ext>
                    </c:extLst>
                    <c:numCache>
                      <c:formatCode>_-* #,##0_-;\-* #,##0_-;_-* "-"??_-;_-@_-</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extLst>
                  <c:ext xmlns:c16="http://schemas.microsoft.com/office/drawing/2014/chart" uri="{C3380CC4-5D6E-409C-BE32-E72D297353CC}">
                    <c16:uniqueId val="{0000000A-A323-4FE3-8BCA-03DF12821F09}"/>
                  </c:ext>
                </c:extLst>
              </c15:ser>
            </c15:filteredBarSeries>
            <c15:filteredBarSeries>
              <c15:ser>
                <c:idx val="6"/>
                <c:order val="6"/>
                <c:tx>
                  <c:strRef>
                    <c:extLst>
                      <c:ext xmlns:c15="http://schemas.microsoft.com/office/drawing/2012/chart" uri="{02D57815-91ED-43cb-92C2-25804820EDAC}">
                        <c15:formulaRef>
                          <c15:sqref>'Care Agency 2024 Standardized D'!$J$1</c15:sqref>
                        </c15:formulaRef>
                      </c:ext>
                    </c:extLst>
                    <c:strCache>
                      <c:ptCount val="1"/>
                      <c:pt idx="0">
                        <c:v>Income- Sales Forecast @25d/M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D'!$J$2:$J$14</c15:sqref>
                        </c15:fullRef>
                        <c15:formulaRef>
                          <c15:sqref>'Care Agency 2024 Standardized D'!$J$2:$J$13</c15:sqref>
                        </c15:formulaRef>
                      </c:ext>
                    </c:extLst>
                    <c:numCache>
                      <c:formatCode>_-* #,##0_-;\-* #,##0_-;_-* "-"??_-;_-@_-</c:formatCode>
                      <c:ptCount val="12"/>
                      <c:pt idx="0">
                        <c:v>45000</c:v>
                      </c:pt>
                      <c:pt idx="1">
                        <c:v>60000</c:v>
                      </c:pt>
                      <c:pt idx="2">
                        <c:v>90000</c:v>
                      </c:pt>
                      <c:pt idx="3">
                        <c:v>126000</c:v>
                      </c:pt>
                      <c:pt idx="4">
                        <c:v>147000</c:v>
                      </c:pt>
                      <c:pt idx="5">
                        <c:v>168000</c:v>
                      </c:pt>
                      <c:pt idx="6">
                        <c:v>207900</c:v>
                      </c:pt>
                      <c:pt idx="7">
                        <c:v>231000</c:v>
                      </c:pt>
                      <c:pt idx="8">
                        <c:v>290400</c:v>
                      </c:pt>
                      <c:pt idx="9">
                        <c:v>360000</c:v>
                      </c:pt>
                      <c:pt idx="10">
                        <c:v>360000</c:v>
                      </c:pt>
                      <c:pt idx="11">
                        <c:v>360000</c:v>
                      </c:pt>
                    </c:numCache>
                  </c:numRef>
                </c:val>
                <c:extLst>
                  <c:ext xmlns:c16="http://schemas.microsoft.com/office/drawing/2014/chart" uri="{C3380CC4-5D6E-409C-BE32-E72D297353CC}">
                    <c16:uniqueId val="{0000000B-A323-4FE3-8BCA-03DF12821F09}"/>
                  </c:ext>
                </c:extLst>
              </c15:ser>
            </c15:filteredBarSeries>
            <c15:filteredBarSeries>
              <c15:ser>
                <c:idx val="7"/>
                <c:order val="7"/>
                <c:tx>
                  <c:strRef>
                    <c:extLst>
                      <c:ext xmlns:c15="http://schemas.microsoft.com/office/drawing/2012/chart" uri="{02D57815-91ED-43cb-92C2-25804820EDAC}">
                        <c15:formulaRef>
                          <c15:sqref>'Care Agency 2024 Standardized D'!$K$1</c15:sqref>
                        </c15:formulaRef>
                      </c:ext>
                    </c:extLst>
                    <c:strCache>
                      <c:ptCount val="1"/>
                      <c:pt idx="0">
                        <c:v>Grants/Loans Expected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D'!$K$2:$K$14</c15:sqref>
                        </c15:fullRef>
                        <c15:formulaRef>
                          <c15:sqref>'Care Agency 2024 Standardized D'!$K$2:$K$13</c15:sqref>
                        </c15:formulaRef>
                      </c:ext>
                    </c:extLst>
                    <c:numCache>
                      <c:formatCode>_(* #,##0.00_);_(* \(#,##0.00\);_(* "-"??_);_(@_)</c:formatCode>
                      <c:ptCount val="12"/>
                      <c:pt idx="0">
                        <c:v>25000</c:v>
                      </c:pt>
                    </c:numCache>
                  </c:numRef>
                </c:val>
                <c:extLst>
                  <c:ext xmlns:c16="http://schemas.microsoft.com/office/drawing/2014/chart" uri="{C3380CC4-5D6E-409C-BE32-E72D297353CC}">
                    <c16:uniqueId val="{0000000C-A323-4FE3-8BCA-03DF12821F09}"/>
                  </c:ext>
                </c:extLst>
              </c15:ser>
            </c15:filteredBarSeries>
            <c15:filteredBarSeries>
              <c15:ser>
                <c:idx val="9"/>
                <c:order val="9"/>
                <c:tx>
                  <c:strRef>
                    <c:extLst>
                      <c:ext xmlns:c15="http://schemas.microsoft.com/office/drawing/2012/chart" uri="{02D57815-91ED-43cb-92C2-25804820EDAC}">
                        <c15:formulaRef>
                          <c15:sqref>'Care Agency 2024 Standardized D'!$M$1</c15:sqref>
                        </c15:formulaRef>
                      </c:ext>
                    </c:extLst>
                    <c:strCache>
                      <c:ptCount val="1"/>
                      <c:pt idx="0">
                        <c:v>Column3</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D'!$M$2:$M$14</c15:sqref>
                        </c15:fullRef>
                        <c15:formulaRef>
                          <c15:sqref>'Care Agency 2024 Standardized D'!$M$2:$M$13</c15:sqref>
                        </c15:formulaRef>
                      </c:ext>
                    </c:extLst>
                    <c:numCache>
                      <c:formatCode>General</c:formatCode>
                      <c:ptCount val="12"/>
                    </c:numCache>
                  </c:numRef>
                </c:val>
                <c:extLst>
                  <c:ext xmlns:c16="http://schemas.microsoft.com/office/drawing/2014/chart" uri="{C3380CC4-5D6E-409C-BE32-E72D297353CC}">
                    <c16:uniqueId val="{0000000D-A323-4FE3-8BCA-03DF12821F09}"/>
                  </c:ext>
                </c:extLst>
              </c15:ser>
            </c15:filteredBarSeries>
            <c15:filteredBarSeries>
              <c15:ser>
                <c:idx val="10"/>
                <c:order val="10"/>
                <c:tx>
                  <c:strRef>
                    <c:extLst>
                      <c:ext xmlns:c15="http://schemas.microsoft.com/office/drawing/2012/chart" uri="{02D57815-91ED-43cb-92C2-25804820EDAC}">
                        <c15:formulaRef>
                          <c15:sqref>'Care Agency 2024 Standardized D'!$N$1</c15:sqref>
                        </c15:formulaRef>
                      </c:ext>
                    </c:extLst>
                    <c:strCache>
                      <c:ptCount val="1"/>
                      <c:pt idx="0">
                        <c:v>Column4</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D'!$N$2:$N$14</c15:sqref>
                        </c15:fullRef>
                        <c15:formulaRef>
                          <c15:sqref>'Care Agency 2024 Standardized D'!$N$2:$N$13</c15:sqref>
                        </c15:formulaRef>
                      </c:ext>
                    </c:extLst>
                    <c:numCache>
                      <c:formatCode>General</c:formatCode>
                      <c:ptCount val="12"/>
                    </c:numCache>
                  </c:numRef>
                </c:val>
                <c:extLst>
                  <c:ext xmlns:c16="http://schemas.microsoft.com/office/drawing/2014/chart" uri="{C3380CC4-5D6E-409C-BE32-E72D297353CC}">
                    <c16:uniqueId val="{0000000E-A323-4FE3-8BCA-03DF12821F09}"/>
                  </c:ext>
                </c:extLst>
              </c15:ser>
            </c15:filteredBarSeries>
            <c15:filteredBarSeries>
              <c15:ser>
                <c:idx val="11"/>
                <c:order val="11"/>
                <c:tx>
                  <c:strRef>
                    <c:extLst>
                      <c:ext xmlns:c15="http://schemas.microsoft.com/office/drawing/2012/chart" uri="{02D57815-91ED-43cb-92C2-25804820EDAC}">
                        <c15:formulaRef>
                          <c15:sqref>'Care Agency 2024 Standardized D'!$O$1</c15:sqref>
                        </c15:formulaRef>
                      </c:ext>
                    </c:extLst>
                    <c:strCache>
                      <c:ptCount val="1"/>
                      <c:pt idx="0">
                        <c:v>OUTFLOW</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D'!$O$2:$O$14</c15:sqref>
                        </c15:fullRef>
                        <c15:formulaRef>
                          <c15:sqref>'Care Agency 2024 Standardized D'!$O$2:$O$13</c15:sqref>
                        </c15:formulaRef>
                      </c:ext>
                    </c:extLst>
                    <c:numCache>
                      <c:formatCode>General</c:formatCode>
                      <c:ptCount val="12"/>
                      <c:pt idx="0">
                        <c:v>0</c:v>
                      </c:pt>
                      <c:pt idx="3">
                        <c:v>0</c:v>
                      </c:pt>
                      <c:pt idx="6">
                        <c:v>0</c:v>
                      </c:pt>
                      <c:pt idx="9">
                        <c:v>0</c:v>
                      </c:pt>
                    </c:numCache>
                  </c:numRef>
                </c:val>
                <c:extLst>
                  <c:ext xmlns:c16="http://schemas.microsoft.com/office/drawing/2014/chart" uri="{C3380CC4-5D6E-409C-BE32-E72D297353CC}">
                    <c16:uniqueId val="{0000000F-A323-4FE3-8BCA-03DF12821F09}"/>
                  </c:ext>
                </c:extLst>
              </c15:ser>
            </c15:filteredBarSeries>
            <c15:filteredBarSeries>
              <c15:ser>
                <c:idx val="12"/>
                <c:order val="12"/>
                <c:tx>
                  <c:strRef>
                    <c:extLst>
                      <c:ext xmlns:c15="http://schemas.microsoft.com/office/drawing/2012/chart" uri="{02D57815-91ED-43cb-92C2-25804820EDAC}">
                        <c15:formulaRef>
                          <c15:sqref>'Care Agency 2024 Standardized D'!$P$1</c15:sqref>
                        </c15:formulaRef>
                      </c:ext>
                    </c:extLst>
                    <c:strCache>
                      <c:ptCount val="1"/>
                      <c:pt idx="0">
                        <c:v>No - of Staff</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D'!$P$2:$P$14</c15:sqref>
                        </c15:fullRef>
                        <c15:formulaRef>
                          <c15:sqref>'Care Agency 2024 Standardized D'!$P$2:$P$13</c15:sqref>
                        </c15:formulaRef>
                      </c:ext>
                    </c:extLst>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extLst>
                  <c:ext xmlns:c16="http://schemas.microsoft.com/office/drawing/2014/chart" uri="{C3380CC4-5D6E-409C-BE32-E72D297353CC}">
                    <c16:uniqueId val="{00000010-A323-4FE3-8BCA-03DF12821F09}"/>
                  </c:ext>
                </c:extLst>
              </c15:ser>
            </c15:filteredBarSeries>
            <c15:filteredBarSeries>
              <c15:ser>
                <c:idx val="13"/>
                <c:order val="13"/>
                <c:tx>
                  <c:strRef>
                    <c:extLst>
                      <c:ext xmlns:c15="http://schemas.microsoft.com/office/drawing/2012/chart" uri="{02D57815-91ED-43cb-92C2-25804820EDAC}">
                        <c15:formulaRef>
                          <c15:sqref>'Care Agency 2024 Standardized D'!$Q$1</c15:sqref>
                        </c15:formulaRef>
                      </c:ext>
                    </c:extLst>
                    <c:strCache>
                      <c:ptCount val="1"/>
                      <c:pt idx="0">
                        <c:v>No - of hours/ month</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D'!$Q$2:$Q$14</c15:sqref>
                        </c15:fullRef>
                        <c15:formulaRef>
                          <c15:sqref>'Care Agency 2024 Standardized D'!$Q$2:$Q$13</c15:sqref>
                        </c15:formulaRef>
                      </c:ext>
                    </c:extLst>
                    <c:numCache>
                      <c:formatCode>General</c:formatCode>
                      <c:ptCount val="12"/>
                      <c:pt idx="0">
                        <c:v>3200</c:v>
                      </c:pt>
                      <c:pt idx="1">
                        <c:v>3200</c:v>
                      </c:pt>
                      <c:pt idx="2">
                        <c:v>3200</c:v>
                      </c:pt>
                      <c:pt idx="3">
                        <c:v>3200</c:v>
                      </c:pt>
                      <c:pt idx="4">
                        <c:v>3200</c:v>
                      </c:pt>
                      <c:pt idx="5">
                        <c:v>3200</c:v>
                      </c:pt>
                      <c:pt idx="6">
                        <c:v>3200</c:v>
                      </c:pt>
                      <c:pt idx="7">
                        <c:v>3200</c:v>
                      </c:pt>
                      <c:pt idx="8">
                        <c:v>3200</c:v>
                      </c:pt>
                      <c:pt idx="9">
                        <c:v>3200</c:v>
                      </c:pt>
                      <c:pt idx="10">
                        <c:v>3200</c:v>
                      </c:pt>
                      <c:pt idx="11">
                        <c:v>3200</c:v>
                      </c:pt>
                    </c:numCache>
                  </c:numRef>
                </c:val>
                <c:extLst>
                  <c:ext xmlns:c16="http://schemas.microsoft.com/office/drawing/2014/chart" uri="{C3380CC4-5D6E-409C-BE32-E72D297353CC}">
                    <c16:uniqueId val="{00000011-A323-4FE3-8BCA-03DF12821F09}"/>
                  </c:ext>
                </c:extLst>
              </c15:ser>
            </c15:filteredBarSeries>
            <c15:filteredBarSeries>
              <c15:ser>
                <c:idx val="14"/>
                <c:order val="14"/>
                <c:tx>
                  <c:strRef>
                    <c:extLst>
                      <c:ext xmlns:c15="http://schemas.microsoft.com/office/drawing/2012/chart" uri="{02D57815-91ED-43cb-92C2-25804820EDAC}">
                        <c15:formulaRef>
                          <c15:sqref>'Care Agency 2024 Standardized D'!$R$1</c15:sqref>
                        </c15:formulaRef>
                      </c:ext>
                    </c:extLst>
                    <c:strCache>
                      <c:ptCount val="1"/>
                      <c:pt idx="0">
                        <c:v>Wage /15/hr/Incl Staff Welfare </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D'!$R$2:$R$14</c15:sqref>
                        </c15:fullRef>
                        <c15:formulaRef>
                          <c15:sqref>'Care Agency 2024 Standardized D'!$R$2:$R$13</c15:sqref>
                        </c15:formulaRef>
                      </c:ext>
                    </c:extLst>
                    <c:numCache>
                      <c:formatCode>General</c:formatCode>
                      <c:ptCount val="12"/>
                      <c:pt idx="0">
                        <c:v>15</c:v>
                      </c:pt>
                      <c:pt idx="1">
                        <c:v>15</c:v>
                      </c:pt>
                      <c:pt idx="2">
                        <c:v>15</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12-A323-4FE3-8BCA-03DF12821F09}"/>
                  </c:ext>
                </c:extLst>
              </c15:ser>
            </c15:filteredBarSeries>
            <c15:filteredBarSeries>
              <c15:ser>
                <c:idx val="15"/>
                <c:order val="15"/>
                <c:tx>
                  <c:strRef>
                    <c:extLst>
                      <c:ext xmlns:c15="http://schemas.microsoft.com/office/drawing/2012/chart" uri="{02D57815-91ED-43cb-92C2-25804820EDAC}">
                        <c15:formulaRef>
                          <c15:sqref>'Care Agency 2024 Standardized D'!$S$1</c15:sqref>
                        </c15:formulaRef>
                      </c:ext>
                    </c:extLst>
                    <c:strCache>
                      <c:ptCount val="1"/>
                      <c:pt idx="0">
                        <c:v>Staff Wages &amp; NI@£15/hour/160hrs/month</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D'!$S$2:$S$14</c15:sqref>
                        </c15:fullRef>
                        <c15:formulaRef>
                          <c15:sqref>'Care Agency 2024 Standardized D'!$S$2:$S$13</c15:sqref>
                        </c15:formulaRef>
                      </c:ext>
                    </c:extLst>
                    <c:numCache>
                      <c:formatCode>_-* #,##0_-;\-* #,##0_-;_-* "-"??_-;_-@_-</c:formatCode>
                      <c:ptCount val="12"/>
                      <c:pt idx="0">
                        <c:v>48000</c:v>
                      </c:pt>
                      <c:pt idx="1">
                        <c:v>48000</c:v>
                      </c:pt>
                      <c:pt idx="2">
                        <c:v>48000</c:v>
                      </c:pt>
                      <c:pt idx="3">
                        <c:v>48000</c:v>
                      </c:pt>
                      <c:pt idx="4">
                        <c:v>48000</c:v>
                      </c:pt>
                      <c:pt idx="5">
                        <c:v>48000</c:v>
                      </c:pt>
                      <c:pt idx="6">
                        <c:v>48000</c:v>
                      </c:pt>
                      <c:pt idx="7">
                        <c:v>48000</c:v>
                      </c:pt>
                      <c:pt idx="8">
                        <c:v>48000</c:v>
                      </c:pt>
                      <c:pt idx="9">
                        <c:v>48000</c:v>
                      </c:pt>
                      <c:pt idx="10">
                        <c:v>48000</c:v>
                      </c:pt>
                      <c:pt idx="11">
                        <c:v>48000</c:v>
                      </c:pt>
                    </c:numCache>
                  </c:numRef>
                </c:val>
                <c:extLst>
                  <c:ext xmlns:c16="http://schemas.microsoft.com/office/drawing/2014/chart" uri="{C3380CC4-5D6E-409C-BE32-E72D297353CC}">
                    <c16:uniqueId val="{00000013-A323-4FE3-8BCA-03DF12821F09}"/>
                  </c:ext>
                </c:extLst>
              </c15:ser>
            </c15:filteredBarSeries>
            <c15:filteredBarSeries>
              <c15:ser>
                <c:idx val="16"/>
                <c:order val="16"/>
                <c:tx>
                  <c:strRef>
                    <c:extLst>
                      <c:ext xmlns:c15="http://schemas.microsoft.com/office/drawing/2012/chart" uri="{02D57815-91ED-43cb-92C2-25804820EDAC}">
                        <c15:formulaRef>
                          <c15:sqref>'Care Agency 2024 Standardized D'!$T$1</c15:sqref>
                        </c15:formulaRef>
                      </c:ext>
                    </c:extLst>
                    <c:strCache>
                      <c:ptCount val="1"/>
                      <c:pt idx="0">
                        <c:v>Accounting Services </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D'!$T$2:$T$14</c15:sqref>
                        </c15:fullRef>
                        <c15:formulaRef>
                          <c15:sqref>'Care Agency 2024 Standardized D'!$T$2:$T$13</c15:sqref>
                        </c15:formulaRef>
                      </c:ext>
                    </c:extLst>
                    <c:numCache>
                      <c:formatCode>_-* #,##0_-;\-* #,##0_-;_-* "-"??_-;_-@_-</c:formatCode>
                      <c:ptCount val="12"/>
                      <c:pt idx="0">
                        <c:v>160</c:v>
                      </c:pt>
                      <c:pt idx="1">
                        <c:v>160</c:v>
                      </c:pt>
                      <c:pt idx="2">
                        <c:v>160</c:v>
                      </c:pt>
                      <c:pt idx="3">
                        <c:v>160</c:v>
                      </c:pt>
                      <c:pt idx="4">
                        <c:v>160</c:v>
                      </c:pt>
                      <c:pt idx="5">
                        <c:v>160</c:v>
                      </c:pt>
                      <c:pt idx="6">
                        <c:v>160</c:v>
                      </c:pt>
                      <c:pt idx="7">
                        <c:v>160</c:v>
                      </c:pt>
                      <c:pt idx="8">
                        <c:v>160</c:v>
                      </c:pt>
                      <c:pt idx="9">
                        <c:v>160</c:v>
                      </c:pt>
                      <c:pt idx="10">
                        <c:v>160</c:v>
                      </c:pt>
                      <c:pt idx="11">
                        <c:v>160</c:v>
                      </c:pt>
                    </c:numCache>
                  </c:numRef>
                </c:val>
                <c:extLst>
                  <c:ext xmlns:c16="http://schemas.microsoft.com/office/drawing/2014/chart" uri="{C3380CC4-5D6E-409C-BE32-E72D297353CC}">
                    <c16:uniqueId val="{00000014-A323-4FE3-8BCA-03DF12821F09}"/>
                  </c:ext>
                </c:extLst>
              </c15:ser>
            </c15:filteredBarSeries>
            <c15:filteredBarSeries>
              <c15:ser>
                <c:idx val="17"/>
                <c:order val="17"/>
                <c:tx>
                  <c:strRef>
                    <c:extLst>
                      <c:ext xmlns:c15="http://schemas.microsoft.com/office/drawing/2012/chart" uri="{02D57815-91ED-43cb-92C2-25804820EDAC}">
                        <c15:formulaRef>
                          <c15:sqref>'Care Agency 2024 Standardized D'!$U$1</c15:sqref>
                        </c15:formulaRef>
                      </c:ext>
                    </c:extLst>
                    <c:strCache>
                      <c:ptCount val="1"/>
                      <c:pt idx="0">
                        <c:v>Professional /Consultancy </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D'!$U$2:$U$14</c15:sqref>
                        </c15:fullRef>
                        <c15:formulaRef>
                          <c15:sqref>'Care Agency 2024 Standardized D'!$U$2:$U$13</c15:sqref>
                        </c15:formulaRef>
                      </c:ext>
                    </c:extLst>
                    <c:numCache>
                      <c:formatCode>_-* #,##0_-;\-* #,##0_-;_-* "-"??_-;_-@_-</c:formatCode>
                      <c:ptCount val="12"/>
                      <c:pt idx="0">
                        <c:v>1000</c:v>
                      </c:pt>
                      <c:pt idx="1">
                        <c:v>1000</c:v>
                      </c:pt>
                      <c:pt idx="2">
                        <c:v>1000</c:v>
                      </c:pt>
                      <c:pt idx="3">
                        <c:v>1000</c:v>
                      </c:pt>
                      <c:pt idx="4">
                        <c:v>1000</c:v>
                      </c:pt>
                      <c:pt idx="5">
                        <c:v>1000</c:v>
                      </c:pt>
                      <c:pt idx="6">
                        <c:v>1000</c:v>
                      </c:pt>
                      <c:pt idx="7">
                        <c:v>1000</c:v>
                      </c:pt>
                      <c:pt idx="8">
                        <c:v>1000</c:v>
                      </c:pt>
                      <c:pt idx="9">
                        <c:v>1000</c:v>
                      </c:pt>
                      <c:pt idx="10">
                        <c:v>1000</c:v>
                      </c:pt>
                      <c:pt idx="11">
                        <c:v>1000</c:v>
                      </c:pt>
                    </c:numCache>
                  </c:numRef>
                </c:val>
                <c:extLst>
                  <c:ext xmlns:c16="http://schemas.microsoft.com/office/drawing/2014/chart" uri="{C3380CC4-5D6E-409C-BE32-E72D297353CC}">
                    <c16:uniqueId val="{00000015-A323-4FE3-8BCA-03DF12821F09}"/>
                  </c:ext>
                </c:extLst>
              </c15:ser>
            </c15:filteredBarSeries>
            <c15:filteredBarSeries>
              <c15:ser>
                <c:idx val="18"/>
                <c:order val="18"/>
                <c:tx>
                  <c:strRef>
                    <c:extLst>
                      <c:ext xmlns:c15="http://schemas.microsoft.com/office/drawing/2012/chart" uri="{02D57815-91ED-43cb-92C2-25804820EDAC}">
                        <c15:formulaRef>
                          <c15:sqref>'Care Agency 2024 Standardized D'!$V$1</c15:sqref>
                        </c15:formulaRef>
                      </c:ext>
                    </c:extLst>
                    <c:strCache>
                      <c:ptCount val="1"/>
                      <c:pt idx="0">
                        <c:v>Pension </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D'!$V$2:$V$14</c15:sqref>
                        </c15:fullRef>
                        <c15:formulaRef>
                          <c15:sqref>'Care Agency 2024 Standardized D'!$V$2:$V$13</c15:sqref>
                        </c15:formulaRef>
                      </c:ext>
                    </c:extLst>
                    <c:numCache>
                      <c:formatCode>_-* #,##0_-;\-* #,##0_-;_-* "-"??_-;_-@_-</c:formatCode>
                      <c:ptCount val="12"/>
                      <c:pt idx="0">
                        <c:v>500</c:v>
                      </c:pt>
                      <c:pt idx="1">
                        <c:v>500</c:v>
                      </c:pt>
                      <c:pt idx="2">
                        <c:v>500</c:v>
                      </c:pt>
                      <c:pt idx="3">
                        <c:v>500</c:v>
                      </c:pt>
                      <c:pt idx="4">
                        <c:v>500</c:v>
                      </c:pt>
                      <c:pt idx="5">
                        <c:v>500</c:v>
                      </c:pt>
                      <c:pt idx="6">
                        <c:v>700</c:v>
                      </c:pt>
                      <c:pt idx="7">
                        <c:v>700</c:v>
                      </c:pt>
                      <c:pt idx="8">
                        <c:v>700</c:v>
                      </c:pt>
                      <c:pt idx="9">
                        <c:v>800</c:v>
                      </c:pt>
                      <c:pt idx="10">
                        <c:v>800</c:v>
                      </c:pt>
                      <c:pt idx="11">
                        <c:v>800</c:v>
                      </c:pt>
                    </c:numCache>
                  </c:numRef>
                </c:val>
                <c:extLst>
                  <c:ext xmlns:c16="http://schemas.microsoft.com/office/drawing/2014/chart" uri="{C3380CC4-5D6E-409C-BE32-E72D297353CC}">
                    <c16:uniqueId val="{00000016-A323-4FE3-8BCA-03DF12821F09}"/>
                  </c:ext>
                </c:extLst>
              </c15:ser>
            </c15:filteredBarSeries>
            <c15:filteredBarSeries>
              <c15:ser>
                <c:idx val="19"/>
                <c:order val="19"/>
                <c:tx>
                  <c:strRef>
                    <c:extLst>
                      <c:ext xmlns:c15="http://schemas.microsoft.com/office/drawing/2012/chart" uri="{02D57815-91ED-43cb-92C2-25804820EDAC}">
                        <c15:formulaRef>
                          <c15:sqref>'Care Agency 2024 Standardized D'!$W$1</c15:sqref>
                        </c15:formulaRef>
                      </c:ext>
                    </c:extLst>
                    <c:strCache>
                      <c:ptCount val="1"/>
                      <c:pt idx="0">
                        <c:v>Purchases/Transport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D'!$W$2:$W$14</c15:sqref>
                        </c15:fullRef>
                        <c15:formulaRef>
                          <c15:sqref>'Care Agency 2024 Standardized D'!$W$2:$W$13</c15:sqref>
                        </c15:formulaRef>
                      </c:ext>
                    </c:extLst>
                    <c:numCache>
                      <c:formatCode>_-* #,##0_-;\-* #,##0_-;_-* "-"??_-;_-@_-</c:formatCode>
                      <c:ptCount val="12"/>
                      <c:pt idx="0">
                        <c:v>300</c:v>
                      </c:pt>
                      <c:pt idx="1">
                        <c:v>300</c:v>
                      </c:pt>
                      <c:pt idx="2">
                        <c:v>350</c:v>
                      </c:pt>
                      <c:pt idx="3">
                        <c:v>350</c:v>
                      </c:pt>
                      <c:pt idx="4">
                        <c:v>350</c:v>
                      </c:pt>
                      <c:pt idx="5">
                        <c:v>350</c:v>
                      </c:pt>
                      <c:pt idx="6">
                        <c:v>350</c:v>
                      </c:pt>
                      <c:pt idx="7">
                        <c:v>350</c:v>
                      </c:pt>
                      <c:pt idx="8">
                        <c:v>350</c:v>
                      </c:pt>
                      <c:pt idx="9">
                        <c:v>370</c:v>
                      </c:pt>
                      <c:pt idx="10">
                        <c:v>370</c:v>
                      </c:pt>
                      <c:pt idx="11">
                        <c:v>370</c:v>
                      </c:pt>
                    </c:numCache>
                  </c:numRef>
                </c:val>
                <c:extLst>
                  <c:ext xmlns:c16="http://schemas.microsoft.com/office/drawing/2014/chart" uri="{C3380CC4-5D6E-409C-BE32-E72D297353CC}">
                    <c16:uniqueId val="{00000017-A323-4FE3-8BCA-03DF12821F09}"/>
                  </c:ext>
                </c:extLst>
              </c15:ser>
            </c15:filteredBarSeries>
            <c15:filteredBarSeries>
              <c15:ser>
                <c:idx val="20"/>
                <c:order val="20"/>
                <c:tx>
                  <c:strRef>
                    <c:extLst>
                      <c:ext xmlns:c15="http://schemas.microsoft.com/office/drawing/2012/chart" uri="{02D57815-91ED-43cb-92C2-25804820EDAC}">
                        <c15:formulaRef>
                          <c15:sqref>'Care Agency 2024 Standardized D'!$X$1</c15:sqref>
                        </c15:formulaRef>
                      </c:ext>
                    </c:extLst>
                    <c:strCache>
                      <c:ptCount val="1"/>
                      <c:pt idx="0">
                        <c:v>Cleaning</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D'!$X$2:$X$14</c15:sqref>
                        </c15:fullRef>
                        <c15:formulaRef>
                          <c15:sqref>'Care Agency 2024 Standardized D'!$X$2:$X$13</c15:sqref>
                        </c15:formulaRef>
                      </c:ext>
                    </c:extLst>
                    <c:numCache>
                      <c:formatCode>_-* #,##0_-;\-* #,##0_-;_-* "-"??_-;_-@_-</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extLst>
                  <c:ext xmlns:c16="http://schemas.microsoft.com/office/drawing/2014/chart" uri="{C3380CC4-5D6E-409C-BE32-E72D297353CC}">
                    <c16:uniqueId val="{00000018-A323-4FE3-8BCA-03DF12821F09}"/>
                  </c:ext>
                </c:extLst>
              </c15:ser>
            </c15:filteredBarSeries>
            <c15:filteredBarSeries>
              <c15:ser>
                <c:idx val="21"/>
                <c:order val="21"/>
                <c:tx>
                  <c:strRef>
                    <c:extLst>
                      <c:ext xmlns:c15="http://schemas.microsoft.com/office/drawing/2012/chart" uri="{02D57815-91ED-43cb-92C2-25804820EDAC}">
                        <c15:formulaRef>
                          <c15:sqref>'Care Agency 2024 Standardized D'!$Y$1</c15:sqref>
                        </c15:formulaRef>
                      </c:ext>
                    </c:extLst>
                    <c:strCache>
                      <c:ptCount val="1"/>
                      <c:pt idx="0">
                        <c:v>Rent/Mortgage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D'!$Y$2:$Y$14</c15:sqref>
                        </c15:fullRef>
                        <c15:formulaRef>
                          <c15:sqref>'Care Agency 2024 Standardized D'!$Y$2:$Y$13</c15:sqref>
                        </c15:formulaRef>
                      </c:ext>
                    </c:extLst>
                    <c:numCache>
                      <c:formatCode>_-* #,##0_-;\-* #,##0_-;_-* "-"??_-;_-@_-</c:formatCode>
                      <c:ptCount val="12"/>
                      <c:pt idx="0">
                        <c:v>550</c:v>
                      </c:pt>
                      <c:pt idx="1">
                        <c:v>550</c:v>
                      </c:pt>
                      <c:pt idx="2">
                        <c:v>550</c:v>
                      </c:pt>
                      <c:pt idx="3">
                        <c:v>550</c:v>
                      </c:pt>
                      <c:pt idx="4">
                        <c:v>550</c:v>
                      </c:pt>
                      <c:pt idx="5">
                        <c:v>550</c:v>
                      </c:pt>
                      <c:pt idx="6">
                        <c:v>550</c:v>
                      </c:pt>
                      <c:pt idx="7">
                        <c:v>550</c:v>
                      </c:pt>
                      <c:pt idx="8">
                        <c:v>550</c:v>
                      </c:pt>
                      <c:pt idx="9">
                        <c:v>550</c:v>
                      </c:pt>
                      <c:pt idx="10">
                        <c:v>550</c:v>
                      </c:pt>
                      <c:pt idx="11">
                        <c:v>550</c:v>
                      </c:pt>
                    </c:numCache>
                  </c:numRef>
                </c:val>
                <c:extLst>
                  <c:ext xmlns:c16="http://schemas.microsoft.com/office/drawing/2014/chart" uri="{C3380CC4-5D6E-409C-BE32-E72D297353CC}">
                    <c16:uniqueId val="{00000019-A323-4FE3-8BCA-03DF12821F09}"/>
                  </c:ext>
                </c:extLst>
              </c15:ser>
            </c15:filteredBarSeries>
            <c15:filteredBarSeries>
              <c15:ser>
                <c:idx val="22"/>
                <c:order val="22"/>
                <c:tx>
                  <c:strRef>
                    <c:extLst>
                      <c:ext xmlns:c15="http://schemas.microsoft.com/office/drawing/2012/chart" uri="{02D57815-91ED-43cb-92C2-25804820EDAC}">
                        <c15:formulaRef>
                          <c15:sqref>'Care Agency 2024 Standardized D'!$Z$1</c15:sqref>
                        </c15:formulaRef>
                      </c:ext>
                    </c:extLst>
                    <c:strCache>
                      <c:ptCount val="1"/>
                      <c:pt idx="0">
                        <c:v>Rates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D'!$Z$2:$Z$14</c15:sqref>
                        </c15:fullRef>
                        <c15:formulaRef>
                          <c15:sqref>'Care Agency 2024 Standardized D'!$Z$2:$Z$13</c15:sqref>
                        </c15:formulaRef>
                      </c:ext>
                    </c:extLst>
                    <c:numCache>
                      <c:formatCode>_-* #,##0_-;\-* #,##0_-;_-* "-"??_-;_-@_-</c:formatCode>
                      <c:ptCount val="12"/>
                      <c:pt idx="2">
                        <c:v>2500</c:v>
                      </c:pt>
                      <c:pt idx="4">
                        <c:v>0</c:v>
                      </c:pt>
                      <c:pt idx="5">
                        <c:v>2500</c:v>
                      </c:pt>
                      <c:pt idx="6">
                        <c:v>0</c:v>
                      </c:pt>
                      <c:pt idx="7">
                        <c:v>0</c:v>
                      </c:pt>
                      <c:pt idx="8">
                        <c:v>2500</c:v>
                      </c:pt>
                      <c:pt idx="9">
                        <c:v>0</c:v>
                      </c:pt>
                      <c:pt idx="10">
                        <c:v>0</c:v>
                      </c:pt>
                      <c:pt idx="11">
                        <c:v>2500</c:v>
                      </c:pt>
                    </c:numCache>
                  </c:numRef>
                </c:val>
                <c:extLst>
                  <c:ext xmlns:c16="http://schemas.microsoft.com/office/drawing/2014/chart" uri="{C3380CC4-5D6E-409C-BE32-E72D297353CC}">
                    <c16:uniqueId val="{0000001A-A323-4FE3-8BCA-03DF12821F09}"/>
                  </c:ext>
                </c:extLst>
              </c15:ser>
            </c15:filteredBarSeries>
            <c15:filteredBarSeries>
              <c15:ser>
                <c:idx val="23"/>
                <c:order val="23"/>
                <c:tx>
                  <c:strRef>
                    <c:extLst>
                      <c:ext xmlns:c15="http://schemas.microsoft.com/office/drawing/2012/chart" uri="{02D57815-91ED-43cb-92C2-25804820EDAC}">
                        <c15:formulaRef>
                          <c15:sqref>'Care Agency 2024 Standardized D'!$AA$1</c15:sqref>
                        </c15:formulaRef>
                      </c:ext>
                    </c:extLst>
                    <c:strCache>
                      <c:ptCount val="1"/>
                      <c:pt idx="0">
                        <c:v>Electricity/Gas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D'!$AA$2:$AA$14</c15:sqref>
                        </c15:fullRef>
                        <c15:formulaRef>
                          <c15:sqref>'Care Agency 2024 Standardized D'!$AA$2:$AA$13</c15:sqref>
                        </c15:formulaRef>
                      </c:ext>
                    </c:extLst>
                    <c:numCache>
                      <c:formatCode>_-* #,##0_-;\-* #,##0_-;_-*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B-A323-4FE3-8BCA-03DF12821F09}"/>
                  </c:ext>
                </c:extLst>
              </c15:ser>
            </c15:filteredBarSeries>
            <c15:filteredBarSeries>
              <c15:ser>
                <c:idx val="24"/>
                <c:order val="24"/>
                <c:tx>
                  <c:strRef>
                    <c:extLst>
                      <c:ext xmlns:c15="http://schemas.microsoft.com/office/drawing/2012/chart" uri="{02D57815-91ED-43cb-92C2-25804820EDAC}">
                        <c15:formulaRef>
                          <c15:sqref>'Care Agency 2024 Standardized D'!$AB$1</c15:sqref>
                        </c15:formulaRef>
                      </c:ext>
                    </c:extLst>
                    <c:strCache>
                      <c:ptCount val="1"/>
                      <c:pt idx="0">
                        <c:v>Staff Training</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D'!$AB$2:$AB$14</c15:sqref>
                        </c15:fullRef>
                        <c15:formulaRef>
                          <c15:sqref>'Care Agency 2024 Standardized D'!$AB$2:$AB$13</c15:sqref>
                        </c15:formulaRef>
                      </c:ext>
                    </c:extLst>
                    <c:numCache>
                      <c:formatCode>_-* #,##0_-;\-* #,##0_-;_-* "-"??_-;_-@_-</c:formatCode>
                      <c:ptCount val="12"/>
                      <c:pt idx="0">
                        <c:v>2000</c:v>
                      </c:pt>
                      <c:pt idx="1">
                        <c:v>2000</c:v>
                      </c:pt>
                      <c:pt idx="2">
                        <c:v>2000</c:v>
                      </c:pt>
                      <c:pt idx="3">
                        <c:v>2000</c:v>
                      </c:pt>
                      <c:pt idx="4">
                        <c:v>2000</c:v>
                      </c:pt>
                      <c:pt idx="5">
                        <c:v>2000</c:v>
                      </c:pt>
                      <c:pt idx="6">
                        <c:v>2000</c:v>
                      </c:pt>
                      <c:pt idx="7">
                        <c:v>2000</c:v>
                      </c:pt>
                      <c:pt idx="8">
                        <c:v>2000</c:v>
                      </c:pt>
                      <c:pt idx="9">
                        <c:v>2000</c:v>
                      </c:pt>
                      <c:pt idx="10">
                        <c:v>2000</c:v>
                      </c:pt>
                      <c:pt idx="11">
                        <c:v>2000</c:v>
                      </c:pt>
                    </c:numCache>
                  </c:numRef>
                </c:val>
                <c:extLst>
                  <c:ext xmlns:c16="http://schemas.microsoft.com/office/drawing/2014/chart" uri="{C3380CC4-5D6E-409C-BE32-E72D297353CC}">
                    <c16:uniqueId val="{0000001C-A323-4FE3-8BCA-03DF12821F09}"/>
                  </c:ext>
                </c:extLst>
              </c15:ser>
            </c15:filteredBarSeries>
            <c15:filteredBarSeries>
              <c15:ser>
                <c:idx val="25"/>
                <c:order val="25"/>
                <c:tx>
                  <c:strRef>
                    <c:extLst>
                      <c:ext xmlns:c15="http://schemas.microsoft.com/office/drawing/2012/chart" uri="{02D57815-91ED-43cb-92C2-25804820EDAC}">
                        <c15:formulaRef>
                          <c15:sqref>'Care Agency 2024 Standardized D'!$AC$1</c15:sqref>
                        </c15:formulaRef>
                      </c:ext>
                    </c:extLst>
                    <c:strCache>
                      <c:ptCount val="1"/>
                      <c:pt idx="0">
                        <c:v>Water</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D'!$AC$2:$AC$14</c15:sqref>
                        </c15:fullRef>
                        <c15:formulaRef>
                          <c15:sqref>'Care Agency 2024 Standardized D'!$AC$2:$AC$13</c15:sqref>
                        </c15:formulaRef>
                      </c:ext>
                    </c:extLst>
                    <c:numCache>
                      <c:formatCode>_-* #,##0_-;\-* #,##0_-;_-* "-"??_-;_-@_-</c:formatCode>
                      <c:ptCount val="12"/>
                    </c:numCache>
                  </c:numRef>
                </c:val>
                <c:extLst>
                  <c:ext xmlns:c16="http://schemas.microsoft.com/office/drawing/2014/chart" uri="{C3380CC4-5D6E-409C-BE32-E72D297353CC}">
                    <c16:uniqueId val="{0000001D-A323-4FE3-8BCA-03DF12821F09}"/>
                  </c:ext>
                </c:extLst>
              </c15:ser>
            </c15:filteredBarSeries>
            <c15:filteredBarSeries>
              <c15:ser>
                <c:idx val="26"/>
                <c:order val="26"/>
                <c:tx>
                  <c:strRef>
                    <c:extLst>
                      <c:ext xmlns:c15="http://schemas.microsoft.com/office/drawing/2012/chart" uri="{02D57815-91ED-43cb-92C2-25804820EDAC}">
                        <c15:formulaRef>
                          <c15:sqref>'Care Agency 2024 Standardized D'!$AD$1</c15:sqref>
                        </c15:formulaRef>
                      </c:ext>
                    </c:extLst>
                    <c:strCache>
                      <c:ptCount val="1"/>
                      <c:pt idx="0">
                        <c:v>Office Facilities /Stationaries Incl. Uniforms </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D'!$AD$2:$AD$14</c15:sqref>
                        </c15:fullRef>
                        <c15:formulaRef>
                          <c15:sqref>'Care Agency 2024 Standardized D'!$AD$2:$AD$13</c15:sqref>
                        </c15:formulaRef>
                      </c:ext>
                    </c:extLst>
                    <c:numCache>
                      <c:formatCode>_-* #,##0_-;\-* #,##0_-;_-* "-"??_-;_-@_-</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extLst>
                  <c:ext xmlns:c16="http://schemas.microsoft.com/office/drawing/2014/chart" uri="{C3380CC4-5D6E-409C-BE32-E72D297353CC}">
                    <c16:uniqueId val="{0000001E-A323-4FE3-8BCA-03DF12821F09}"/>
                  </c:ext>
                </c:extLst>
              </c15:ser>
            </c15:filteredBarSeries>
            <c15:filteredBarSeries>
              <c15:ser>
                <c:idx val="27"/>
                <c:order val="27"/>
                <c:tx>
                  <c:strRef>
                    <c:extLst>
                      <c:ext xmlns:c15="http://schemas.microsoft.com/office/drawing/2012/chart" uri="{02D57815-91ED-43cb-92C2-25804820EDAC}">
                        <c15:formulaRef>
                          <c15:sqref>'Care Agency 2024 Standardized D'!$AE$1</c15:sqref>
                        </c15:formulaRef>
                      </c:ext>
                    </c:extLst>
                    <c:strCache>
                      <c:ptCount val="1"/>
                      <c:pt idx="0">
                        <c:v>Insurance</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D'!$AE$2:$AE$14</c15:sqref>
                        </c15:fullRef>
                        <c15:formulaRef>
                          <c15:sqref>'Care Agency 2024 Standardized D'!$AE$2:$AE$13</c15:sqref>
                        </c15:formulaRef>
                      </c:ext>
                    </c:extLst>
                    <c:numCache>
                      <c:formatCode>_-* #,##0_-;\-* #,##0_-;_-* "-"??_-;_-@_-</c:formatCode>
                      <c:ptCount val="12"/>
                      <c:pt idx="0">
                        <c:v>220</c:v>
                      </c:pt>
                      <c:pt idx="1">
                        <c:v>220</c:v>
                      </c:pt>
                      <c:pt idx="2">
                        <c:v>220</c:v>
                      </c:pt>
                      <c:pt idx="3">
                        <c:v>220</c:v>
                      </c:pt>
                      <c:pt idx="4">
                        <c:v>220</c:v>
                      </c:pt>
                      <c:pt idx="5">
                        <c:v>220</c:v>
                      </c:pt>
                      <c:pt idx="6">
                        <c:v>220</c:v>
                      </c:pt>
                      <c:pt idx="7">
                        <c:v>220</c:v>
                      </c:pt>
                      <c:pt idx="8">
                        <c:v>220</c:v>
                      </c:pt>
                      <c:pt idx="9">
                        <c:v>220</c:v>
                      </c:pt>
                      <c:pt idx="10">
                        <c:v>220</c:v>
                      </c:pt>
                      <c:pt idx="11">
                        <c:v>220</c:v>
                      </c:pt>
                    </c:numCache>
                  </c:numRef>
                </c:val>
                <c:extLst>
                  <c:ext xmlns:c16="http://schemas.microsoft.com/office/drawing/2014/chart" uri="{C3380CC4-5D6E-409C-BE32-E72D297353CC}">
                    <c16:uniqueId val="{0000001F-A323-4FE3-8BCA-03DF12821F09}"/>
                  </c:ext>
                </c:extLst>
              </c15:ser>
            </c15:filteredBarSeries>
            <c15:filteredBarSeries>
              <c15:ser>
                <c:idx val="28"/>
                <c:order val="28"/>
                <c:tx>
                  <c:strRef>
                    <c:extLst>
                      <c:ext xmlns:c15="http://schemas.microsoft.com/office/drawing/2012/chart" uri="{02D57815-91ED-43cb-92C2-25804820EDAC}">
                        <c15:formulaRef>
                          <c15:sqref>'Care Agency 2024 Standardized D'!$AF$1</c15:sqref>
                        </c15:formulaRef>
                      </c:ext>
                    </c:extLst>
                    <c:strCache>
                      <c:ptCount val="1"/>
                      <c:pt idx="0">
                        <c:v>Miscellaneous </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D'!$AF$2:$AF$14</c15:sqref>
                        </c15:fullRef>
                        <c15:formulaRef>
                          <c15:sqref>'Care Agency 2024 Standardized D'!$AF$2:$AF$13</c15:sqref>
                        </c15:formulaRef>
                      </c:ext>
                    </c:extLst>
                    <c:numCache>
                      <c:formatCode>_-* #,##0_-;\-* #,##0_-;_-* "-"??_-;_-@_-</c:formatCode>
                      <c:ptCount val="12"/>
                      <c:pt idx="0">
                        <c:v>1000</c:v>
                      </c:pt>
                      <c:pt idx="1">
                        <c:v>1000</c:v>
                      </c:pt>
                      <c:pt idx="2">
                        <c:v>1000</c:v>
                      </c:pt>
                      <c:pt idx="3">
                        <c:v>1000</c:v>
                      </c:pt>
                      <c:pt idx="4">
                        <c:v>1000</c:v>
                      </c:pt>
                      <c:pt idx="5">
                        <c:v>1000</c:v>
                      </c:pt>
                      <c:pt idx="6">
                        <c:v>1000</c:v>
                      </c:pt>
                      <c:pt idx="7">
                        <c:v>1000</c:v>
                      </c:pt>
                      <c:pt idx="8">
                        <c:v>1000</c:v>
                      </c:pt>
                      <c:pt idx="9">
                        <c:v>1000</c:v>
                      </c:pt>
                      <c:pt idx="10">
                        <c:v>1000</c:v>
                      </c:pt>
                      <c:pt idx="11">
                        <c:v>1000</c:v>
                      </c:pt>
                    </c:numCache>
                  </c:numRef>
                </c:val>
                <c:extLst>
                  <c:ext xmlns:c16="http://schemas.microsoft.com/office/drawing/2014/chart" uri="{C3380CC4-5D6E-409C-BE32-E72D297353CC}">
                    <c16:uniqueId val="{00000020-A323-4FE3-8BCA-03DF12821F09}"/>
                  </c:ext>
                </c:extLst>
              </c15:ser>
            </c15:filteredBarSeries>
            <c15:filteredBarSeries>
              <c15:ser>
                <c:idx val="29"/>
                <c:order val="29"/>
                <c:tx>
                  <c:strRef>
                    <c:extLst>
                      <c:ext xmlns:c15="http://schemas.microsoft.com/office/drawing/2012/chart" uri="{02D57815-91ED-43cb-92C2-25804820EDAC}">
                        <c15:formulaRef>
                          <c15:sqref>'Care Agency 2024 Standardized D'!$AG$1</c15:sqref>
                        </c15:formulaRef>
                      </c:ext>
                    </c:extLst>
                    <c:strCache>
                      <c:ptCount val="1"/>
                      <c:pt idx="0">
                        <c:v>Column5</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D'!$AG$2:$AG$14</c15:sqref>
                        </c15:fullRef>
                        <c15:formulaRef>
                          <c15:sqref>'Care Agency 2024 Standardized D'!$AG$2:$AG$13</c15:sqref>
                        </c15:formulaRef>
                      </c:ext>
                    </c:extLst>
                    <c:numCache>
                      <c:formatCode>_-* #,##0_-;\-* #,##0_-;_-* "-"??_-;_-@_-</c:formatCode>
                      <c:ptCount val="12"/>
                    </c:numCache>
                  </c:numRef>
                </c:val>
                <c:extLst>
                  <c:ext xmlns:c16="http://schemas.microsoft.com/office/drawing/2014/chart" uri="{C3380CC4-5D6E-409C-BE32-E72D297353CC}">
                    <c16:uniqueId val="{00000021-A323-4FE3-8BCA-03DF12821F09}"/>
                  </c:ext>
                </c:extLst>
              </c15:ser>
            </c15:filteredBarSeries>
            <c15:filteredBarSeries>
              <c15:ser>
                <c:idx val="30"/>
                <c:order val="30"/>
                <c:tx>
                  <c:strRef>
                    <c:extLst>
                      <c:ext xmlns:c15="http://schemas.microsoft.com/office/drawing/2012/chart" uri="{02D57815-91ED-43cb-92C2-25804820EDAC}">
                        <c15:formulaRef>
                          <c15:sqref>'Care Agency 2024 Standardized D'!$AH$1</c15:sqref>
                        </c15:formulaRef>
                      </c:ext>
                    </c:extLst>
                    <c:strCache>
                      <c:ptCount val="1"/>
                      <c:pt idx="0">
                        <c:v>Fixed cost</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D'!$AH$2:$AH$14</c15:sqref>
                        </c15:fullRef>
                        <c15:formulaRef>
                          <c15:sqref>'Care Agency 2024 Standardized D'!$AH$2:$AH$13</c15:sqref>
                        </c15:formulaRef>
                      </c:ext>
                    </c:extLst>
                    <c:numCache>
                      <c:formatCode>_-* #,##0_-;\-* #,##0_-;_-* "-"??_-;_-@_-</c:formatCode>
                      <c:ptCount val="12"/>
                      <c:pt idx="0">
                        <c:v>53980</c:v>
                      </c:pt>
                      <c:pt idx="1">
                        <c:v>53980</c:v>
                      </c:pt>
                      <c:pt idx="2">
                        <c:v>56530</c:v>
                      </c:pt>
                      <c:pt idx="3">
                        <c:v>54030</c:v>
                      </c:pt>
                      <c:pt idx="4">
                        <c:v>54030</c:v>
                      </c:pt>
                      <c:pt idx="5">
                        <c:v>56530</c:v>
                      </c:pt>
                      <c:pt idx="6">
                        <c:v>54230</c:v>
                      </c:pt>
                      <c:pt idx="7">
                        <c:v>54230</c:v>
                      </c:pt>
                      <c:pt idx="8">
                        <c:v>56730</c:v>
                      </c:pt>
                      <c:pt idx="9">
                        <c:v>54350</c:v>
                      </c:pt>
                      <c:pt idx="10">
                        <c:v>54350</c:v>
                      </c:pt>
                      <c:pt idx="11">
                        <c:v>56850</c:v>
                      </c:pt>
                    </c:numCache>
                  </c:numRef>
                </c:val>
                <c:extLst>
                  <c:ext xmlns:c16="http://schemas.microsoft.com/office/drawing/2014/chart" uri="{C3380CC4-5D6E-409C-BE32-E72D297353CC}">
                    <c16:uniqueId val="{00000022-A323-4FE3-8BCA-03DF12821F09}"/>
                  </c:ext>
                </c:extLst>
              </c15:ser>
            </c15:filteredBarSeries>
            <c15:filteredBarSeries>
              <c15:ser>
                <c:idx val="31"/>
                <c:order val="31"/>
                <c:tx>
                  <c:strRef>
                    <c:extLst>
                      <c:ext xmlns:c15="http://schemas.microsoft.com/office/drawing/2012/chart" uri="{02D57815-91ED-43cb-92C2-25804820EDAC}">
                        <c15:formulaRef>
                          <c15:sqref>'Care Agency 2024 Standardized D'!$AI$1</c15:sqref>
                        </c15:formulaRef>
                      </c:ext>
                    </c:extLst>
                    <c:strCache>
                      <c:ptCount val="1"/>
                      <c:pt idx="0">
                        <c:v>Column6</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D'!$AI$2:$AI$14</c15:sqref>
                        </c15:fullRef>
                        <c15:formulaRef>
                          <c15:sqref>'Care Agency 2024 Standardized D'!$AI$2:$AI$13</c15:sqref>
                        </c15:formulaRef>
                      </c:ext>
                    </c:extLst>
                    <c:numCache>
                      <c:formatCode>_-* #,##0_-;\-* #,##0_-;_-* "-"??_-;_-@_-</c:formatCode>
                      <c:ptCount val="12"/>
                    </c:numCache>
                  </c:numRef>
                </c:val>
                <c:extLst>
                  <c:ext xmlns:c16="http://schemas.microsoft.com/office/drawing/2014/chart" uri="{C3380CC4-5D6E-409C-BE32-E72D297353CC}">
                    <c16:uniqueId val="{00000023-A323-4FE3-8BCA-03DF12821F09}"/>
                  </c:ext>
                </c:extLst>
              </c15:ser>
            </c15:filteredBarSeries>
            <c15:filteredBarSeries>
              <c15:ser>
                <c:idx val="32"/>
                <c:order val="32"/>
                <c:tx>
                  <c:strRef>
                    <c:extLst>
                      <c:ext xmlns:c15="http://schemas.microsoft.com/office/drawing/2012/chart" uri="{02D57815-91ED-43cb-92C2-25804820EDAC}">
                        <c15:formulaRef>
                          <c15:sqref>'Care Agency 2024 Standardized D'!$AJ$1</c15:sqref>
                        </c15:formulaRef>
                      </c:ext>
                    </c:extLst>
                    <c:strCache>
                      <c:ptCount val="1"/>
                      <c:pt idx="0">
                        <c:v>Advertising</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D'!$AJ$2:$AJ$14</c15:sqref>
                        </c15:fullRef>
                        <c15:formulaRef>
                          <c15:sqref>'Care Agency 2024 Standardized D'!$AJ$2:$AJ$13</c15:sqref>
                        </c15:formulaRef>
                      </c:ext>
                    </c:extLst>
                    <c:numCache>
                      <c:formatCode>_-* #,##0_-;\-* #,##0_-;_-* "-"??_-;_-@_-</c:formatCode>
                      <c:ptCount val="12"/>
                      <c:pt idx="0">
                        <c:v>250</c:v>
                      </c:pt>
                      <c:pt idx="1">
                        <c:v>100</c:v>
                      </c:pt>
                      <c:pt idx="2">
                        <c:v>100</c:v>
                      </c:pt>
                      <c:pt idx="5">
                        <c:v>250</c:v>
                      </c:pt>
                      <c:pt idx="7">
                        <c:v>0</c:v>
                      </c:pt>
                      <c:pt idx="8">
                        <c:v>100</c:v>
                      </c:pt>
                      <c:pt idx="9">
                        <c:v>100</c:v>
                      </c:pt>
                      <c:pt idx="10">
                        <c:v>100</c:v>
                      </c:pt>
                      <c:pt idx="11">
                        <c:v>100</c:v>
                      </c:pt>
                    </c:numCache>
                  </c:numRef>
                </c:val>
                <c:extLst>
                  <c:ext xmlns:c16="http://schemas.microsoft.com/office/drawing/2014/chart" uri="{C3380CC4-5D6E-409C-BE32-E72D297353CC}">
                    <c16:uniqueId val="{00000024-A323-4FE3-8BCA-03DF12821F09}"/>
                  </c:ext>
                </c:extLst>
              </c15:ser>
            </c15:filteredBarSeries>
            <c15:filteredBarSeries>
              <c15:ser>
                <c:idx val="33"/>
                <c:order val="33"/>
                <c:tx>
                  <c:strRef>
                    <c:extLst>
                      <c:ext xmlns:c15="http://schemas.microsoft.com/office/drawing/2012/chart" uri="{02D57815-91ED-43cb-92C2-25804820EDAC}">
                        <c15:formulaRef>
                          <c15:sqref>'Care Agency 2024 Standardized D'!$AK$1</c15:sqref>
                        </c15:formulaRef>
                      </c:ext>
                    </c:extLst>
                    <c:strCache>
                      <c:ptCount val="1"/>
                      <c:pt idx="0">
                        <c:v>Telephone/internet</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D'!$AK$2:$AK$14</c15:sqref>
                        </c15:fullRef>
                        <c15:formulaRef>
                          <c15:sqref>'Care Agency 2024 Standardized D'!$AK$2:$AK$13</c15:sqref>
                        </c15:formulaRef>
                      </c:ext>
                    </c:extLst>
                    <c:numCache>
                      <c:formatCode>_-* #,##0_-;\-* #,##0_-;_-* "-"??_-;_-@_-</c:formatCode>
                      <c:ptCount val="12"/>
                      <c:pt idx="0">
                        <c:v>40</c:v>
                      </c:pt>
                      <c:pt idx="1">
                        <c:v>40</c:v>
                      </c:pt>
                      <c:pt idx="2">
                        <c:v>40</c:v>
                      </c:pt>
                      <c:pt idx="3">
                        <c:v>40</c:v>
                      </c:pt>
                      <c:pt idx="4">
                        <c:v>40</c:v>
                      </c:pt>
                      <c:pt idx="5">
                        <c:v>40</c:v>
                      </c:pt>
                      <c:pt idx="6">
                        <c:v>40</c:v>
                      </c:pt>
                      <c:pt idx="7">
                        <c:v>40</c:v>
                      </c:pt>
                      <c:pt idx="8">
                        <c:v>40</c:v>
                      </c:pt>
                      <c:pt idx="9">
                        <c:v>40</c:v>
                      </c:pt>
                      <c:pt idx="10">
                        <c:v>40</c:v>
                      </c:pt>
                      <c:pt idx="11">
                        <c:v>40</c:v>
                      </c:pt>
                    </c:numCache>
                  </c:numRef>
                </c:val>
                <c:extLst>
                  <c:ext xmlns:c16="http://schemas.microsoft.com/office/drawing/2014/chart" uri="{C3380CC4-5D6E-409C-BE32-E72D297353CC}">
                    <c16:uniqueId val="{00000025-A323-4FE3-8BCA-03DF12821F09}"/>
                  </c:ext>
                </c:extLst>
              </c15:ser>
            </c15:filteredBarSeries>
            <c15:filteredBarSeries>
              <c15:ser>
                <c:idx val="34"/>
                <c:order val="34"/>
                <c:tx>
                  <c:strRef>
                    <c:extLst>
                      <c:ext xmlns:c15="http://schemas.microsoft.com/office/drawing/2012/chart" uri="{02D57815-91ED-43cb-92C2-25804820EDAC}">
                        <c15:formulaRef>
                          <c15:sqref>'Care Agency 2024 Standardized D'!$AL$1</c15:sqref>
                        </c15:formulaRef>
                      </c:ext>
                    </c:extLst>
                    <c:strCache>
                      <c:ptCount val="1"/>
                      <c:pt idx="0">
                        <c:v>Repairs/maintenance</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D'!$AL$2:$AL$14</c15:sqref>
                        </c15:fullRef>
                        <c15:formulaRef>
                          <c15:sqref>'Care Agency 2024 Standardized D'!$AL$2:$AL$13</c15:sqref>
                        </c15:formulaRef>
                      </c:ext>
                    </c:extLst>
                    <c:numCache>
                      <c:formatCode>_-* #,##0_-;\-* #,##0_-;_-* "-"??_-;_-@_-</c:formatCode>
                      <c:ptCount val="12"/>
                      <c:pt idx="0">
                        <c:v>0</c:v>
                      </c:pt>
                      <c:pt idx="1">
                        <c:v>0</c:v>
                      </c:pt>
                      <c:pt idx="2">
                        <c:v>200</c:v>
                      </c:pt>
                      <c:pt idx="5">
                        <c:v>200</c:v>
                      </c:pt>
                      <c:pt idx="8">
                        <c:v>200</c:v>
                      </c:pt>
                      <c:pt idx="10">
                        <c:v>200</c:v>
                      </c:pt>
                    </c:numCache>
                  </c:numRef>
                </c:val>
                <c:extLst>
                  <c:ext xmlns:c16="http://schemas.microsoft.com/office/drawing/2014/chart" uri="{C3380CC4-5D6E-409C-BE32-E72D297353CC}">
                    <c16:uniqueId val="{00000026-A323-4FE3-8BCA-03DF12821F09}"/>
                  </c:ext>
                </c:extLst>
              </c15:ser>
            </c15:filteredBarSeries>
            <c15:filteredBarSeries>
              <c15:ser>
                <c:idx val="35"/>
                <c:order val="35"/>
                <c:tx>
                  <c:strRef>
                    <c:extLst>
                      <c:ext xmlns:c15="http://schemas.microsoft.com/office/drawing/2012/chart" uri="{02D57815-91ED-43cb-92C2-25804820EDAC}">
                        <c15:formulaRef>
                          <c15:sqref>'Care Agency 2024 Standardized D'!$AM$1</c15:sqref>
                        </c15:formulaRef>
                      </c:ext>
                    </c:extLst>
                    <c:strCache>
                      <c:ptCount val="1"/>
                      <c:pt idx="0">
                        <c:v>Stationery etc/tea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D'!$AM$2:$AM$14</c15:sqref>
                        </c15:fullRef>
                        <c15:formulaRef>
                          <c15:sqref>'Care Agency 2024 Standardized D'!$AM$2:$AM$13</c15:sqref>
                        </c15:formulaRef>
                      </c:ext>
                    </c:extLst>
                    <c:numCache>
                      <c:formatCode>_-* #,##0_-;\-* #,##0_-;_-* "-"??_-;_-@_-</c:formatCode>
                      <c:ptCount val="12"/>
                      <c:pt idx="0">
                        <c:v>100</c:v>
                      </c:pt>
                      <c:pt idx="1">
                        <c:v>50</c:v>
                      </c:pt>
                      <c:pt idx="2">
                        <c:v>50</c:v>
                      </c:pt>
                      <c:pt idx="3">
                        <c:v>100</c:v>
                      </c:pt>
                      <c:pt idx="4">
                        <c:v>50</c:v>
                      </c:pt>
                      <c:pt idx="5">
                        <c:v>50</c:v>
                      </c:pt>
                      <c:pt idx="6">
                        <c:v>100</c:v>
                      </c:pt>
                      <c:pt idx="7">
                        <c:v>50</c:v>
                      </c:pt>
                      <c:pt idx="8">
                        <c:v>50</c:v>
                      </c:pt>
                      <c:pt idx="9">
                        <c:v>100</c:v>
                      </c:pt>
                      <c:pt idx="10">
                        <c:v>50</c:v>
                      </c:pt>
                      <c:pt idx="11">
                        <c:v>50</c:v>
                      </c:pt>
                    </c:numCache>
                  </c:numRef>
                </c:val>
                <c:extLst>
                  <c:ext xmlns:c16="http://schemas.microsoft.com/office/drawing/2014/chart" uri="{C3380CC4-5D6E-409C-BE32-E72D297353CC}">
                    <c16:uniqueId val="{00000027-A323-4FE3-8BCA-03DF12821F09}"/>
                  </c:ext>
                </c:extLst>
              </c15:ser>
            </c15:filteredBarSeries>
            <c15:filteredBarSeries>
              <c15:ser>
                <c:idx val="36"/>
                <c:order val="36"/>
                <c:tx>
                  <c:strRef>
                    <c:extLst>
                      <c:ext xmlns:c15="http://schemas.microsoft.com/office/drawing/2012/chart" uri="{02D57815-91ED-43cb-92C2-25804820EDAC}">
                        <c15:formulaRef>
                          <c15:sqref>'Care Agency 2024 Standardized D'!$AN$1</c15:sqref>
                        </c15:formulaRef>
                      </c:ext>
                    </c:extLst>
                    <c:strCache>
                      <c:ptCount val="1"/>
                      <c:pt idx="0">
                        <c:v>Office Eqmnts</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D'!$AN$2:$AN$14</c15:sqref>
                        </c15:fullRef>
                        <c15:formulaRef>
                          <c15:sqref>'Care Agency 2024 Standardized D'!$AN$2:$AN$13</c15:sqref>
                        </c15:formulaRef>
                      </c:ext>
                    </c:extLst>
                    <c:numCache>
                      <c:formatCode>_-* #,##0_-;\-* #,##0_-;_-* "-"??_-;_-@_-</c:formatCode>
                      <c:ptCount val="12"/>
                      <c:pt idx="0">
                        <c:v>2000</c:v>
                      </c:pt>
                      <c:pt idx="3">
                        <c:v>2000</c:v>
                      </c:pt>
                      <c:pt idx="6">
                        <c:v>500</c:v>
                      </c:pt>
                      <c:pt idx="9">
                        <c:v>200</c:v>
                      </c:pt>
                    </c:numCache>
                  </c:numRef>
                </c:val>
                <c:extLst>
                  <c:ext xmlns:c16="http://schemas.microsoft.com/office/drawing/2014/chart" uri="{C3380CC4-5D6E-409C-BE32-E72D297353CC}">
                    <c16:uniqueId val="{00000028-A323-4FE3-8BCA-03DF12821F09}"/>
                  </c:ext>
                </c:extLst>
              </c15:ser>
            </c15:filteredBarSeries>
            <c15:filteredBarSeries>
              <c15:ser>
                <c:idx val="37"/>
                <c:order val="37"/>
                <c:tx>
                  <c:strRef>
                    <c:extLst>
                      <c:ext xmlns:c15="http://schemas.microsoft.com/office/drawing/2012/chart" uri="{02D57815-91ED-43cb-92C2-25804820EDAC}">
                        <c15:formulaRef>
                          <c15:sqref>'Care Agency 2024 Standardized D'!$AO$1</c15:sqref>
                        </c15:formulaRef>
                      </c:ext>
                    </c:extLst>
                    <c:strCache>
                      <c:ptCount val="1"/>
                      <c:pt idx="0">
                        <c:v>Subscriptions</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D'!$AO$2:$AO$14</c15:sqref>
                        </c15:fullRef>
                        <c15:formulaRef>
                          <c15:sqref>'Care Agency 2024 Standardized D'!$AO$2:$AO$13</c15:sqref>
                        </c15:formulaRef>
                      </c:ext>
                    </c:extLst>
                    <c:numCache>
                      <c:formatCode>_-* #,##0_-;\-* #,##0_-;_-* "-"??_-;_-@_-</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extLst>
                  <c:ext xmlns:c16="http://schemas.microsoft.com/office/drawing/2014/chart" uri="{C3380CC4-5D6E-409C-BE32-E72D297353CC}">
                    <c16:uniqueId val="{00000029-A323-4FE3-8BCA-03DF12821F09}"/>
                  </c:ext>
                </c:extLst>
              </c15:ser>
            </c15:filteredBarSeries>
            <c15:filteredBarSeries>
              <c15:ser>
                <c:idx val="38"/>
                <c:order val="38"/>
                <c:tx>
                  <c:strRef>
                    <c:extLst>
                      <c:ext xmlns:c15="http://schemas.microsoft.com/office/drawing/2012/chart" uri="{02D57815-91ED-43cb-92C2-25804820EDAC}">
                        <c15:formulaRef>
                          <c15:sqref>'Care Agency 2024 Standardized D'!$AP$1</c15:sqref>
                        </c15:formulaRef>
                      </c:ext>
                    </c:extLst>
                    <c:strCache>
                      <c:ptCount val="1"/>
                      <c:pt idx="0">
                        <c:v>Column7</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D'!$AP$2:$AP$14</c15:sqref>
                        </c15:fullRef>
                        <c15:formulaRef>
                          <c15:sqref>'Care Agency 2024 Standardized D'!$AP$2:$AP$13</c15:sqref>
                        </c15:formulaRef>
                      </c:ext>
                    </c:extLst>
                    <c:numCache>
                      <c:formatCode>_-* #,##0_-;\-* #,##0_-;_-* "-"??_-;_-@_-</c:formatCode>
                      <c:ptCount val="12"/>
                    </c:numCache>
                  </c:numRef>
                </c:val>
                <c:extLst>
                  <c:ext xmlns:c16="http://schemas.microsoft.com/office/drawing/2014/chart" uri="{C3380CC4-5D6E-409C-BE32-E72D297353CC}">
                    <c16:uniqueId val="{0000002A-A323-4FE3-8BCA-03DF12821F09}"/>
                  </c:ext>
                </c:extLst>
              </c15:ser>
            </c15:filteredBarSeries>
            <c15:filteredBarSeries>
              <c15:ser>
                <c:idx val="39"/>
                <c:order val="39"/>
                <c:tx>
                  <c:strRef>
                    <c:extLst>
                      <c:ext xmlns:c15="http://schemas.microsoft.com/office/drawing/2012/chart" uri="{02D57815-91ED-43cb-92C2-25804820EDAC}">
                        <c15:formulaRef>
                          <c15:sqref>'Care Agency 2024 Standardized D'!$AQ$1</c15:sqref>
                        </c15:formulaRef>
                      </c:ext>
                    </c:extLst>
                    <c:strCache>
                      <c:ptCount val="1"/>
                      <c:pt idx="0">
                        <c:v>Legal/Clerical </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D'!$AQ$2:$AQ$14</c15:sqref>
                        </c15:fullRef>
                        <c15:formulaRef>
                          <c15:sqref>'Care Agency 2024 Standardized D'!$AQ$2:$AQ$13</c15:sqref>
                        </c15:formulaRef>
                      </c:ext>
                    </c:extLst>
                    <c:numCache>
                      <c:formatCode>_-* #,##0_-;\-* #,##0_-;_-* "-"??_-;_-@_-</c:formatCode>
                      <c:ptCount val="12"/>
                      <c:pt idx="0">
                        <c:v>1500</c:v>
                      </c:pt>
                      <c:pt idx="3">
                        <c:v>1500</c:v>
                      </c:pt>
                      <c:pt idx="6">
                        <c:v>1500</c:v>
                      </c:pt>
                      <c:pt idx="9">
                        <c:v>1500</c:v>
                      </c:pt>
                      <c:pt idx="11">
                        <c:v>1500</c:v>
                      </c:pt>
                    </c:numCache>
                  </c:numRef>
                </c:val>
                <c:extLst>
                  <c:ext xmlns:c16="http://schemas.microsoft.com/office/drawing/2014/chart" uri="{C3380CC4-5D6E-409C-BE32-E72D297353CC}">
                    <c16:uniqueId val="{0000002B-A323-4FE3-8BCA-03DF12821F09}"/>
                  </c:ext>
                </c:extLst>
              </c15:ser>
            </c15:filteredBarSeries>
            <c15:filteredBarSeries>
              <c15:ser>
                <c:idx val="41"/>
                <c:order val="41"/>
                <c:tx>
                  <c:strRef>
                    <c:extLst>
                      <c:ext xmlns:c15="http://schemas.microsoft.com/office/drawing/2012/chart" uri="{02D57815-91ED-43cb-92C2-25804820EDAC}">
                        <c15:formulaRef>
                          <c15:sqref>'Care Agency 2024 Standardized D'!$AS$1</c15:sqref>
                        </c15:formulaRef>
                      </c:ext>
                    </c:extLst>
                    <c:strCache>
                      <c:ptCount val="1"/>
                      <c:pt idx="0">
                        <c:v> </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D'!$AS$2:$AS$14</c15:sqref>
                        </c15:fullRef>
                        <c15:formulaRef>
                          <c15:sqref>'Care Agency 2024 Standardized D'!$AS$2:$AS$13</c15:sqref>
                        </c15:formulaRef>
                      </c:ext>
                    </c:extLst>
                    <c:numCache>
                      <c:formatCode>_-* #,##0_-;\-* #,##0_-;_-* "-"??_-;_-@_-</c:formatCode>
                      <c:ptCount val="12"/>
                      <c:pt idx="0">
                        <c:v>0</c:v>
                      </c:pt>
                    </c:numCache>
                  </c:numRef>
                </c:val>
                <c:extLst>
                  <c:ext xmlns:c16="http://schemas.microsoft.com/office/drawing/2014/chart" uri="{C3380CC4-5D6E-409C-BE32-E72D297353CC}">
                    <c16:uniqueId val="{0000002C-A323-4FE3-8BCA-03DF12821F09}"/>
                  </c:ext>
                </c:extLst>
              </c15:ser>
            </c15:filteredBarSeries>
            <c15:filteredBarSeries>
              <c15:ser>
                <c:idx val="42"/>
                <c:order val="42"/>
                <c:tx>
                  <c:strRef>
                    <c:extLst>
                      <c:ext xmlns:c15="http://schemas.microsoft.com/office/drawing/2012/chart" uri="{02D57815-91ED-43cb-92C2-25804820EDAC}">
                        <c15:formulaRef>
                          <c15:sqref>'Care Agency 2024 Standardized D'!$AT$1</c15:sqref>
                        </c15:formulaRef>
                      </c:ext>
                    </c:extLst>
                    <c:strCache>
                      <c:ptCount val="1"/>
                      <c:pt idx="0">
                        <c:v>Asset- Computers/Printers</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D'!$AT$2:$AT$14</c15:sqref>
                        </c15:fullRef>
                        <c15:formulaRef>
                          <c15:sqref>'Care Agency 2024 Standardized D'!$AT$2:$AT$13</c15:sqref>
                        </c15:formulaRef>
                      </c:ext>
                    </c:extLst>
                    <c:numCache>
                      <c:formatCode>_-* #,##0_-;\-* #,##0_-;_-* "-"??_-;_-@_-</c:formatCode>
                      <c:ptCount val="12"/>
                      <c:pt idx="2">
                        <c:v>3000</c:v>
                      </c:pt>
                      <c:pt idx="5">
                        <c:v>3000</c:v>
                      </c:pt>
                      <c:pt idx="8">
                        <c:v>3000</c:v>
                      </c:pt>
                      <c:pt idx="11">
                        <c:v>3000</c:v>
                      </c:pt>
                    </c:numCache>
                  </c:numRef>
                </c:val>
                <c:extLst>
                  <c:ext xmlns:c16="http://schemas.microsoft.com/office/drawing/2014/chart" uri="{C3380CC4-5D6E-409C-BE32-E72D297353CC}">
                    <c16:uniqueId val="{0000002D-A323-4FE3-8BCA-03DF12821F09}"/>
                  </c:ext>
                </c:extLst>
              </c15:ser>
            </c15:filteredBarSeries>
            <c15:filteredBarSeries>
              <c15:ser>
                <c:idx val="43"/>
                <c:order val="43"/>
                <c:tx>
                  <c:strRef>
                    <c:extLst>
                      <c:ext xmlns:c15="http://schemas.microsoft.com/office/drawing/2012/chart" uri="{02D57815-91ED-43cb-92C2-25804820EDAC}">
                        <c15:formulaRef>
                          <c15:sqref>'Care Agency 2024 Standardized D'!$AU$1</c15:sqref>
                        </c15:formulaRef>
                      </c:ext>
                    </c:extLst>
                    <c:strCache>
                      <c:ptCount val="1"/>
                      <c:pt idx="0">
                        <c:v>Loan Repayment (BBL)</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D'!$AU$2:$AU$14</c15:sqref>
                        </c15:fullRef>
                        <c15:formulaRef>
                          <c15:sqref>'Care Agency 2024 Standardized D'!$AU$2:$AU$13</c15:sqref>
                        </c15:formulaRef>
                      </c:ext>
                    </c:extLst>
                    <c:numCache>
                      <c:formatCode>General</c:formatCode>
                      <c:ptCount val="12"/>
                      <c:pt idx="0">
                        <c:v>3000</c:v>
                      </c:pt>
                      <c:pt idx="1">
                        <c:v>3000</c:v>
                      </c:pt>
                      <c:pt idx="2">
                        <c:v>3500</c:v>
                      </c:pt>
                      <c:pt idx="3">
                        <c:v>3500</c:v>
                      </c:pt>
                      <c:pt idx="4">
                        <c:v>3500</c:v>
                      </c:pt>
                      <c:pt idx="5">
                        <c:v>4500</c:v>
                      </c:pt>
                      <c:pt idx="6">
                        <c:v>4500</c:v>
                      </c:pt>
                      <c:pt idx="7">
                        <c:v>4500</c:v>
                      </c:pt>
                      <c:pt idx="8">
                        <c:v>4500</c:v>
                      </c:pt>
                      <c:pt idx="9">
                        <c:v>4500</c:v>
                      </c:pt>
                      <c:pt idx="10">
                        <c:v>4500</c:v>
                      </c:pt>
                      <c:pt idx="11">
                        <c:v>4500</c:v>
                      </c:pt>
                    </c:numCache>
                  </c:numRef>
                </c:val>
                <c:extLst>
                  <c:ext xmlns:c16="http://schemas.microsoft.com/office/drawing/2014/chart" uri="{C3380CC4-5D6E-409C-BE32-E72D297353CC}">
                    <c16:uniqueId val="{0000002E-A323-4FE3-8BCA-03DF12821F09}"/>
                  </c:ext>
                </c:extLst>
              </c15:ser>
            </c15:filteredBarSeries>
            <c15:filteredBarSeries>
              <c15:ser>
                <c:idx val="44"/>
                <c:order val="44"/>
                <c:tx>
                  <c:strRef>
                    <c:extLst>
                      <c:ext xmlns:c15="http://schemas.microsoft.com/office/drawing/2012/chart" uri="{02D57815-91ED-43cb-92C2-25804820EDAC}">
                        <c15:formulaRef>
                          <c15:sqref>'Care Agency 2024 Standardized D'!$AV$1</c15:sqref>
                        </c15:formulaRef>
                      </c:ext>
                    </c:extLst>
                    <c:strCache>
                      <c:ptCount val="1"/>
                      <c:pt idx="0">
                        <c:v> 8</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D'!$AV$2:$AV$14</c15:sqref>
                        </c15:fullRef>
                        <c15:formulaRef>
                          <c15:sqref>'Care Agency 2024 Standardized D'!$AV$2:$AV$13</c15:sqref>
                        </c15:formulaRef>
                      </c:ext>
                    </c:extLst>
                    <c:numCache>
                      <c:formatCode>_-* #,##0_-;\-* #,##0_-;_-* "-"??_-;_-@_-</c:formatCode>
                      <c:ptCount val="12"/>
                      <c:pt idx="5">
                        <c:v>0</c:v>
                      </c:pt>
                      <c:pt idx="11">
                        <c:v>0</c:v>
                      </c:pt>
                    </c:numCache>
                  </c:numRef>
                </c:val>
                <c:extLst>
                  <c:ext xmlns:c16="http://schemas.microsoft.com/office/drawing/2014/chart" uri="{C3380CC4-5D6E-409C-BE32-E72D297353CC}">
                    <c16:uniqueId val="{0000002F-A323-4FE3-8BCA-03DF12821F09}"/>
                  </c:ext>
                </c:extLst>
              </c15:ser>
            </c15:filteredBarSeries>
            <c15:filteredBarSeries>
              <c15:ser>
                <c:idx val="45"/>
                <c:order val="45"/>
                <c:tx>
                  <c:strRef>
                    <c:extLst>
                      <c:ext xmlns:c15="http://schemas.microsoft.com/office/drawing/2012/chart" uri="{02D57815-91ED-43cb-92C2-25804820EDAC}">
                        <c15:formulaRef>
                          <c15:sqref>'Care Agency 2024 Standardized D'!$AW$1</c15:sqref>
                        </c15:formulaRef>
                      </c:ext>
                    </c:extLst>
                    <c:strCache>
                      <c:ptCount val="1"/>
                      <c:pt idx="0">
                        <c:v>Column9</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D'!$AW$2:$AW$14</c15:sqref>
                        </c15:fullRef>
                        <c15:formulaRef>
                          <c15:sqref>'Care Agency 2024 Standardized D'!$AW$2:$AW$13</c15:sqref>
                        </c15:formulaRef>
                      </c:ext>
                    </c:extLst>
                    <c:numCache>
                      <c:formatCode>_-* #,##0_-;\-* #,##0_-;_-* "-"??_-;_-@_-</c:formatCode>
                      <c:ptCount val="12"/>
                    </c:numCache>
                  </c:numRef>
                </c:val>
                <c:extLst>
                  <c:ext xmlns:c16="http://schemas.microsoft.com/office/drawing/2014/chart" uri="{C3380CC4-5D6E-409C-BE32-E72D297353CC}">
                    <c16:uniqueId val="{00000030-A323-4FE3-8BCA-03DF12821F09}"/>
                  </c:ext>
                </c:extLst>
              </c15:ser>
            </c15:filteredBarSeries>
            <c15:filteredBarSeries>
              <c15:ser>
                <c:idx val="47"/>
                <c:order val="47"/>
                <c:tx>
                  <c:strRef>
                    <c:extLst>
                      <c:ext xmlns:c15="http://schemas.microsoft.com/office/drawing/2012/chart" uri="{02D57815-91ED-43cb-92C2-25804820EDAC}">
                        <c15:formulaRef>
                          <c15:sqref>'Care Agency 2024 Standardized D'!$AY$1</c15:sqref>
                        </c15:formulaRef>
                      </c:ext>
                    </c:extLst>
                    <c:strCache>
                      <c:ptCount val="1"/>
                      <c:pt idx="0">
                        <c:v>Column10</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D'!$AY$2:$AY$14</c15:sqref>
                        </c15:fullRef>
                        <c15:formulaRef>
                          <c15:sqref>'Care Agency 2024 Standardized D'!$AY$2:$AY$13</c15:sqref>
                        </c15:formulaRef>
                      </c:ext>
                    </c:extLst>
                    <c:numCache>
                      <c:formatCode>_-* #,##0_-;\-* #,##0_-;_-* "-"??_-;_-@_-</c:formatCode>
                      <c:ptCount val="12"/>
                      <c:pt idx="10" formatCode="General">
                        <c:v>0</c:v>
                      </c:pt>
                    </c:numCache>
                  </c:numRef>
                </c:val>
                <c:extLst>
                  <c:ext xmlns:c16="http://schemas.microsoft.com/office/drawing/2014/chart" uri="{C3380CC4-5D6E-409C-BE32-E72D297353CC}">
                    <c16:uniqueId val="{00000031-A323-4FE3-8BCA-03DF12821F09}"/>
                  </c:ext>
                </c:extLst>
              </c15:ser>
            </c15:filteredBarSeries>
            <c15:filteredBarSeries>
              <c15:ser>
                <c:idx val="49"/>
                <c:order val="49"/>
                <c:tx>
                  <c:strRef>
                    <c:extLst>
                      <c:ext xmlns:c15="http://schemas.microsoft.com/office/drawing/2012/chart" uri="{02D57815-91ED-43cb-92C2-25804820EDAC}">
                        <c15:formulaRef>
                          <c15:sqref>'Care Agency 2024 Standardized D'!$BA$1</c15:sqref>
                        </c15:formulaRef>
                      </c:ext>
                    </c:extLst>
                    <c:strCache>
                      <c:ptCount val="1"/>
                      <c:pt idx="0">
                        <c:v>Column11</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D'!$BA$2:$BA$14</c15:sqref>
                        </c15:fullRef>
                        <c15:formulaRef>
                          <c15:sqref>'Care Agency 2024 Standardized D'!$BA$2:$BA$13</c15:sqref>
                        </c15:formulaRef>
                      </c:ext>
                    </c:extLst>
                    <c:numCache>
                      <c:formatCode>_-* #,##0_-;\-* #,##0_-;_-* "-"??_-;_-@_-</c:formatCode>
                      <c:ptCount val="12"/>
                    </c:numCache>
                  </c:numRef>
                </c:val>
                <c:extLst>
                  <c:ext xmlns:c16="http://schemas.microsoft.com/office/drawing/2014/chart" uri="{C3380CC4-5D6E-409C-BE32-E72D297353CC}">
                    <c16:uniqueId val="{00000032-A323-4FE3-8BCA-03DF12821F09}"/>
                  </c:ext>
                </c:extLst>
              </c15:ser>
            </c15:filteredBarSeries>
            <c15:filteredBarSeries>
              <c15:ser>
                <c:idx val="50"/>
                <c:order val="50"/>
                <c:tx>
                  <c:strRef>
                    <c:extLst>
                      <c:ext xmlns:c15="http://schemas.microsoft.com/office/drawing/2012/chart" uri="{02D57815-91ED-43cb-92C2-25804820EDAC}">
                        <c15:formulaRef>
                          <c15:sqref>'Care Agency 2024 Standardized D'!$BB$1</c15:sqref>
                        </c15:formulaRef>
                      </c:ext>
                    </c:extLst>
                    <c:strCache>
                      <c:ptCount val="1"/>
                      <c:pt idx="0">
                        <c:v>Charitable Donations</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D'!$BB$2:$BB$14</c15:sqref>
                        </c15:fullRef>
                        <c15:formulaRef>
                          <c15:sqref>'Care Agency 2024 Standardized D'!$BB$2:$BB$13</c15:sqref>
                        </c15:formulaRef>
                      </c:ext>
                    </c:extLst>
                    <c:numCache>
                      <c:formatCode>_-* #,##0_-;\-* #,##0_-;_-* "-"??_-;_-@_-</c:formatCode>
                      <c:ptCount val="12"/>
                      <c:pt idx="0">
                        <c:v>1013</c:v>
                      </c:pt>
                      <c:pt idx="1">
                        <c:v>0</c:v>
                      </c:pt>
                      <c:pt idx="2">
                        <c:v>0</c:v>
                      </c:pt>
                      <c:pt idx="3">
                        <c:v>0</c:v>
                      </c:pt>
                      <c:pt idx="4">
                        <c:v>9378</c:v>
                      </c:pt>
                      <c:pt idx="5">
                        <c:v>0</c:v>
                      </c:pt>
                      <c:pt idx="6">
                        <c:v>0</c:v>
                      </c:pt>
                      <c:pt idx="7">
                        <c:v>17938</c:v>
                      </c:pt>
                      <c:pt idx="8">
                        <c:v>23496</c:v>
                      </c:pt>
                      <c:pt idx="9">
                        <c:v>31071</c:v>
                      </c:pt>
                      <c:pt idx="10">
                        <c:v>31226</c:v>
                      </c:pt>
                      <c:pt idx="11">
                        <c:v>30546</c:v>
                      </c:pt>
                    </c:numCache>
                  </c:numRef>
                </c:val>
                <c:extLst>
                  <c:ext xmlns:c16="http://schemas.microsoft.com/office/drawing/2014/chart" uri="{C3380CC4-5D6E-409C-BE32-E72D297353CC}">
                    <c16:uniqueId val="{00000033-A323-4FE3-8BCA-03DF12821F09}"/>
                  </c:ext>
                </c:extLst>
              </c15:ser>
            </c15:filteredBarSeries>
            <c15:filteredBarSeries>
              <c15:ser>
                <c:idx val="51"/>
                <c:order val="51"/>
                <c:tx>
                  <c:strRef>
                    <c:extLst>
                      <c:ext xmlns:c15="http://schemas.microsoft.com/office/drawing/2012/chart" uri="{02D57815-91ED-43cb-92C2-25804820EDAC}">
                        <c15:formulaRef>
                          <c15:sqref>'Care Agency 2024 Standardized D'!$BC$1</c15:sqref>
                        </c15:formulaRef>
                      </c:ext>
                    </c:extLst>
                    <c:strCache>
                      <c:ptCount val="1"/>
                      <c:pt idx="0">
                        <c:v>Cumulative cashflow</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'Care Agency 2024 Standardized D'!$A$2:$C$14</c15:sqref>
                        </c15:fullRef>
                        <c15:levelRef>
                          <c15:sqref>'Care Agency 2024 Standardized D'!$B$2:$B$14</c15:sqref>
                        </c15:levelRef>
                        <c15:formulaRef>
                          <c15:sqref>'Care Agency 2024 Standardized D'!$B$2:$B$13</c15:sqref>
                        </c15:formulaRef>
                      </c:ext>
                    </c:extLst>
                    <c:numCache>
                      <c:formatCode>mmm\-yy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extLst>
                      <c:ext xmlns:c15="http://schemas.microsoft.com/office/drawing/2012/chart" uri="{02D57815-91ED-43cb-92C2-25804820EDAC}">
                        <c15:fullRef>
                          <c15:sqref>'Care Agency 2024 Standardized D'!$BC$2:$BC$14</c15:sqref>
                        </c15:fullRef>
                        <c15:formulaRef>
                          <c15:sqref>'Care Agency 2024 Standardized D'!$BC$2:$BC$13</c15:sqref>
                        </c15:formulaRef>
                      </c:ext>
                    </c:extLst>
                    <c:numCache>
                      <c:formatCode>_-* #,##0_-;\-* #,##0_-;_-* "-"??_-;_-@_-</c:formatCode>
                      <c:ptCount val="12"/>
                      <c:pt idx="0">
                        <c:v>10130</c:v>
                      </c:pt>
                      <c:pt idx="1">
                        <c:v>14460</c:v>
                      </c:pt>
                      <c:pt idx="2">
                        <c:v>43540</c:v>
                      </c:pt>
                      <c:pt idx="3">
                        <c:v>112070</c:v>
                      </c:pt>
                      <c:pt idx="4">
                        <c:v>205850</c:v>
                      </c:pt>
                      <c:pt idx="5">
                        <c:v>314380</c:v>
                      </c:pt>
                      <c:pt idx="6">
                        <c:v>467840</c:v>
                      </c:pt>
                      <c:pt idx="7">
                        <c:v>647220</c:v>
                      </c:pt>
                      <c:pt idx="8">
                        <c:v>882180</c:v>
                      </c:pt>
                      <c:pt idx="9">
                        <c:v>1192890</c:v>
                      </c:pt>
                      <c:pt idx="10">
                        <c:v>1505150</c:v>
                      </c:pt>
                      <c:pt idx="11">
                        <c:v>1810610</c:v>
                      </c:pt>
                    </c:numCache>
                  </c:numRef>
                </c:val>
                <c:extLst>
                  <c:ext xmlns:c16="http://schemas.microsoft.com/office/drawing/2014/chart" uri="{C3380CC4-5D6E-409C-BE32-E72D297353CC}">
                    <c16:uniqueId val="{00000034-A323-4FE3-8BCA-03DF12821F09}"/>
                  </c:ext>
                </c:extLst>
              </c15:ser>
            </c15:filteredBarSeries>
          </c:ext>
        </c:extLst>
      </c:barChart>
      <c:dateAx>
        <c:axId val="1868670528"/>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865864288"/>
        <c:crosses val="autoZero"/>
        <c:auto val="1"/>
        <c:lblOffset val="100"/>
        <c:baseTimeUnit val="months"/>
      </c:dateAx>
      <c:valAx>
        <c:axId val="1865864288"/>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67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Accidents incidents Near Misses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 Data'!$B$1</c:f>
              <c:strCache>
                <c:ptCount val="1"/>
                <c:pt idx="0">
                  <c:v>Accidents</c:v>
                </c:pt>
              </c:strCache>
            </c:strRef>
          </c:tx>
          <c:spPr>
            <a:solidFill>
              <a:schemeClr val="accent1"/>
            </a:solidFill>
            <a:ln>
              <a:noFill/>
            </a:ln>
            <a:effectLst/>
          </c:spPr>
          <c:invertIfNegative val="0"/>
          <c:cat>
            <c:strRef>
              <c:f>'Input Data'!$A$2:$A$13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Data'!$B$2:$B$13</c:f>
              <c:numCache>
                <c:formatCode>General</c:formatCode>
                <c:ptCount val="12"/>
                <c:pt idx="0">
                  <c:v>1</c:v>
                </c:pt>
                <c:pt idx="1">
                  <c:v>7</c:v>
                </c:pt>
                <c:pt idx="2">
                  <c:v>5</c:v>
                </c:pt>
                <c:pt idx="3">
                  <c:v>0</c:v>
                </c:pt>
                <c:pt idx="4">
                  <c:v>8</c:v>
                </c:pt>
                <c:pt idx="5">
                  <c:v>3</c:v>
                </c:pt>
                <c:pt idx="6">
                  <c:v>6</c:v>
                </c:pt>
                <c:pt idx="7">
                  <c:v>8</c:v>
                </c:pt>
                <c:pt idx="8">
                  <c:v>2</c:v>
                </c:pt>
                <c:pt idx="9">
                  <c:v>10</c:v>
                </c:pt>
                <c:pt idx="10">
                  <c:v>6</c:v>
                </c:pt>
                <c:pt idx="11">
                  <c:v>8</c:v>
                </c:pt>
              </c:numCache>
            </c:numRef>
          </c:val>
          <c:extLst>
            <c:ext xmlns:c16="http://schemas.microsoft.com/office/drawing/2014/chart" uri="{C3380CC4-5D6E-409C-BE32-E72D297353CC}">
              <c16:uniqueId val="{00000000-8C08-4387-B866-3CE005770524}"/>
            </c:ext>
          </c:extLst>
        </c:ser>
        <c:ser>
          <c:idx val="1"/>
          <c:order val="1"/>
          <c:tx>
            <c:strRef>
              <c:f>'Input Data'!$C$1</c:f>
              <c:strCache>
                <c:ptCount val="1"/>
                <c:pt idx="0">
                  <c:v>incidents</c:v>
                </c:pt>
              </c:strCache>
            </c:strRef>
          </c:tx>
          <c:spPr>
            <a:solidFill>
              <a:schemeClr val="accent2"/>
            </a:solidFill>
            <a:ln>
              <a:noFill/>
            </a:ln>
            <a:effectLst/>
          </c:spPr>
          <c:invertIfNegative val="0"/>
          <c:cat>
            <c:strRef>
              <c:f>'Input Data'!$A$2:$A$13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Data'!$C$2:$C$13</c:f>
              <c:numCache>
                <c:formatCode>General</c:formatCode>
                <c:ptCount val="12"/>
                <c:pt idx="0">
                  <c:v>2</c:v>
                </c:pt>
                <c:pt idx="1">
                  <c:v>3</c:v>
                </c:pt>
                <c:pt idx="2">
                  <c:v>6</c:v>
                </c:pt>
                <c:pt idx="3">
                  <c:v>2</c:v>
                </c:pt>
                <c:pt idx="4">
                  <c:v>2</c:v>
                </c:pt>
                <c:pt idx="5">
                  <c:v>10</c:v>
                </c:pt>
                <c:pt idx="6">
                  <c:v>4</c:v>
                </c:pt>
                <c:pt idx="7">
                  <c:v>3</c:v>
                </c:pt>
                <c:pt idx="8">
                  <c:v>5</c:v>
                </c:pt>
                <c:pt idx="9">
                  <c:v>6</c:v>
                </c:pt>
                <c:pt idx="10">
                  <c:v>10</c:v>
                </c:pt>
                <c:pt idx="11">
                  <c:v>3</c:v>
                </c:pt>
              </c:numCache>
            </c:numRef>
          </c:val>
          <c:extLst>
            <c:ext xmlns:c16="http://schemas.microsoft.com/office/drawing/2014/chart" uri="{C3380CC4-5D6E-409C-BE32-E72D297353CC}">
              <c16:uniqueId val="{00000001-8C08-4387-B866-3CE005770524}"/>
            </c:ext>
          </c:extLst>
        </c:ser>
        <c:ser>
          <c:idx val="2"/>
          <c:order val="2"/>
          <c:tx>
            <c:strRef>
              <c:f>'Input Data'!$D$1</c:f>
              <c:strCache>
                <c:ptCount val="1"/>
                <c:pt idx="0">
                  <c:v>Near Misses</c:v>
                </c:pt>
              </c:strCache>
            </c:strRef>
          </c:tx>
          <c:spPr>
            <a:solidFill>
              <a:schemeClr val="accent3"/>
            </a:solidFill>
            <a:ln>
              <a:noFill/>
            </a:ln>
            <a:effectLst/>
          </c:spPr>
          <c:invertIfNegative val="0"/>
          <c:cat>
            <c:strRef>
              <c:f>'Input Data'!$A$2:$A$13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Data'!$D$2:$D$13</c:f>
              <c:numCache>
                <c:formatCode>General</c:formatCode>
                <c:ptCount val="12"/>
                <c:pt idx="0">
                  <c:v>3</c:v>
                </c:pt>
                <c:pt idx="1">
                  <c:v>2</c:v>
                </c:pt>
                <c:pt idx="2">
                  <c:v>10</c:v>
                </c:pt>
                <c:pt idx="3">
                  <c:v>7</c:v>
                </c:pt>
                <c:pt idx="4">
                  <c:v>0</c:v>
                </c:pt>
                <c:pt idx="5">
                  <c:v>5</c:v>
                </c:pt>
                <c:pt idx="6">
                  <c:v>5</c:v>
                </c:pt>
                <c:pt idx="7">
                  <c:v>1</c:v>
                </c:pt>
                <c:pt idx="8">
                  <c:v>5</c:v>
                </c:pt>
                <c:pt idx="9">
                  <c:v>7</c:v>
                </c:pt>
                <c:pt idx="10">
                  <c:v>9</c:v>
                </c:pt>
                <c:pt idx="11">
                  <c:v>4</c:v>
                </c:pt>
              </c:numCache>
            </c:numRef>
          </c:val>
          <c:extLst>
            <c:ext xmlns:c16="http://schemas.microsoft.com/office/drawing/2014/chart" uri="{C3380CC4-5D6E-409C-BE32-E72D297353CC}">
              <c16:uniqueId val="{00000002-8C08-4387-B866-3CE005770524}"/>
            </c:ext>
          </c:extLst>
        </c:ser>
        <c:dLbls>
          <c:showLegendKey val="0"/>
          <c:showVal val="0"/>
          <c:showCatName val="0"/>
          <c:showSerName val="0"/>
          <c:showPercent val="0"/>
          <c:showBubbleSize val="0"/>
        </c:dLbls>
        <c:gapWidth val="150"/>
        <c:axId val="1750929840"/>
        <c:axId val="1827964848"/>
      </c:barChart>
      <c:catAx>
        <c:axId val="17509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64848"/>
        <c:crosses val="autoZero"/>
        <c:auto val="1"/>
        <c:lblAlgn val="ctr"/>
        <c:lblOffset val="100"/>
        <c:noMultiLvlLbl val="0"/>
      </c:catAx>
      <c:valAx>
        <c:axId val="18279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2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a:t>
            </a:r>
            <a:r>
              <a:rPr lang="en-US" b="1" baseline="0"/>
              <a:t> of </a:t>
            </a:r>
            <a:r>
              <a:rPr lang="en-US" b="1"/>
              <a:t>Positive and Negative Reviews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 Data'!$B$15</c:f>
              <c:strCache>
                <c:ptCount val="1"/>
                <c:pt idx="0">
                  <c:v>No of Positive Reviews</c:v>
                </c:pt>
              </c:strCache>
            </c:strRef>
          </c:tx>
          <c:spPr>
            <a:solidFill>
              <a:schemeClr val="accent1"/>
            </a:solidFill>
            <a:ln>
              <a:noFill/>
            </a:ln>
            <a:effectLst/>
          </c:spPr>
          <c:invertIfNegative val="0"/>
          <c:cat>
            <c:strRef>
              <c:f>'Input Data'!$A$16:$A$27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Data'!$B$16:$B$27</c:f>
              <c:numCache>
                <c:formatCode>General</c:formatCode>
                <c:ptCount val="12"/>
                <c:pt idx="0">
                  <c:v>12</c:v>
                </c:pt>
                <c:pt idx="1">
                  <c:v>52</c:v>
                </c:pt>
                <c:pt idx="2">
                  <c:v>20</c:v>
                </c:pt>
                <c:pt idx="3">
                  <c:v>78</c:v>
                </c:pt>
                <c:pt idx="4">
                  <c:v>100</c:v>
                </c:pt>
                <c:pt idx="5">
                  <c:v>67</c:v>
                </c:pt>
                <c:pt idx="6">
                  <c:v>32</c:v>
                </c:pt>
                <c:pt idx="7">
                  <c:v>91</c:v>
                </c:pt>
                <c:pt idx="8">
                  <c:v>55</c:v>
                </c:pt>
                <c:pt idx="9">
                  <c:v>69</c:v>
                </c:pt>
                <c:pt idx="10">
                  <c:v>37</c:v>
                </c:pt>
                <c:pt idx="11">
                  <c:v>87</c:v>
                </c:pt>
              </c:numCache>
            </c:numRef>
          </c:val>
          <c:extLst>
            <c:ext xmlns:c16="http://schemas.microsoft.com/office/drawing/2014/chart" uri="{C3380CC4-5D6E-409C-BE32-E72D297353CC}">
              <c16:uniqueId val="{00000000-C0C3-415B-B37D-67B264B022DF}"/>
            </c:ext>
          </c:extLst>
        </c:ser>
        <c:ser>
          <c:idx val="1"/>
          <c:order val="1"/>
          <c:tx>
            <c:strRef>
              <c:f>'Input Data'!$C$15</c:f>
              <c:strCache>
                <c:ptCount val="1"/>
                <c:pt idx="0">
                  <c:v>No of Negative Reviews</c:v>
                </c:pt>
              </c:strCache>
            </c:strRef>
          </c:tx>
          <c:spPr>
            <a:solidFill>
              <a:schemeClr val="accent2"/>
            </a:solidFill>
            <a:ln>
              <a:noFill/>
            </a:ln>
            <a:effectLst/>
          </c:spPr>
          <c:invertIfNegative val="0"/>
          <c:cat>
            <c:strRef>
              <c:f>'Input Data'!$A$16:$A$27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Data'!$C$16:$C$27</c:f>
              <c:numCache>
                <c:formatCode>General</c:formatCode>
                <c:ptCount val="12"/>
                <c:pt idx="0">
                  <c:v>84</c:v>
                </c:pt>
                <c:pt idx="1">
                  <c:v>27</c:v>
                </c:pt>
                <c:pt idx="2">
                  <c:v>11</c:v>
                </c:pt>
                <c:pt idx="3">
                  <c:v>61</c:v>
                </c:pt>
                <c:pt idx="4">
                  <c:v>59</c:v>
                </c:pt>
                <c:pt idx="5">
                  <c:v>62</c:v>
                </c:pt>
                <c:pt idx="6">
                  <c:v>20</c:v>
                </c:pt>
                <c:pt idx="7">
                  <c:v>19</c:v>
                </c:pt>
                <c:pt idx="8">
                  <c:v>53</c:v>
                </c:pt>
                <c:pt idx="9">
                  <c:v>68</c:v>
                </c:pt>
                <c:pt idx="10">
                  <c:v>36</c:v>
                </c:pt>
                <c:pt idx="11">
                  <c:v>53</c:v>
                </c:pt>
              </c:numCache>
            </c:numRef>
          </c:val>
          <c:extLst>
            <c:ext xmlns:c16="http://schemas.microsoft.com/office/drawing/2014/chart" uri="{C3380CC4-5D6E-409C-BE32-E72D297353CC}">
              <c16:uniqueId val="{00000001-C0C3-415B-B37D-67B264B022DF}"/>
            </c:ext>
          </c:extLst>
        </c:ser>
        <c:dLbls>
          <c:showLegendKey val="0"/>
          <c:showVal val="0"/>
          <c:showCatName val="0"/>
          <c:showSerName val="0"/>
          <c:showPercent val="0"/>
          <c:showBubbleSize val="0"/>
        </c:dLbls>
        <c:gapWidth val="219"/>
        <c:overlap val="-27"/>
        <c:axId val="1830103136"/>
        <c:axId val="1758312368"/>
      </c:barChart>
      <c:catAx>
        <c:axId val="18301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12368"/>
        <c:crosses val="autoZero"/>
        <c:auto val="1"/>
        <c:lblAlgn val="ctr"/>
        <c:lblOffset val="100"/>
        <c:noMultiLvlLbl val="0"/>
      </c:catAx>
      <c:valAx>
        <c:axId val="175831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0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doughnutChart>
        <c:varyColors val="1"/>
        <c:ser>
          <c:idx val="0"/>
          <c:order val="0"/>
          <c:tx>
            <c:strRef>
              <c:f>'Input Data'!$A$31</c:f>
              <c:strCache>
                <c:ptCount val="1"/>
                <c:pt idx="0">
                  <c:v>Staff With No DBS or Ref.File</c:v>
                </c:pt>
              </c:strCache>
            </c:strRef>
          </c:tx>
          <c:spPr>
            <a:effectLst>
              <a:outerShdw blurRad="317500" sx="1000" sy="1000" algn="ctr" rotWithShape="0">
                <a:prstClr val="black">
                  <a:alpha val="25000"/>
                </a:prstClr>
              </a:outerShdw>
            </a:effectLst>
          </c:spPr>
          <c:dPt>
            <c:idx val="0"/>
            <c:bubble3D val="0"/>
            <c:spPr>
              <a:solidFill>
                <a:srgbClr val="59DBE9"/>
              </a:solidFill>
              <a:ln>
                <a:noFill/>
              </a:ln>
              <a:effectLst>
                <a:outerShdw blurRad="317500" sx="1000" sy="1000" algn="ctr" rotWithShape="0">
                  <a:prstClr val="black">
                    <a:alpha val="25000"/>
                  </a:prstClr>
                </a:outerShdw>
              </a:effectLst>
            </c:spPr>
            <c:extLst>
              <c:ext xmlns:c16="http://schemas.microsoft.com/office/drawing/2014/chart" uri="{C3380CC4-5D6E-409C-BE32-E72D297353CC}">
                <c16:uniqueId val="{00000001-3A32-4AEC-8DAD-A9E18E29C93D}"/>
              </c:ext>
            </c:extLst>
          </c:dPt>
          <c:dPt>
            <c:idx val="1"/>
            <c:bubble3D val="0"/>
            <c:spPr>
              <a:solidFill>
                <a:srgbClr val="FF7979"/>
              </a:solidFill>
              <a:ln>
                <a:noFill/>
              </a:ln>
              <a:effectLst>
                <a:outerShdw blurRad="317500" sx="1000" sy="1000" algn="ctr" rotWithShape="0">
                  <a:prstClr val="black">
                    <a:alpha val="25000"/>
                  </a:prstClr>
                </a:outerShdw>
              </a:effectLst>
            </c:spPr>
            <c:extLst>
              <c:ext xmlns:c16="http://schemas.microsoft.com/office/drawing/2014/chart" uri="{C3380CC4-5D6E-409C-BE32-E72D297353CC}">
                <c16:uniqueId val="{00000003-3A32-4AEC-8DAD-A9E18E29C93D}"/>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'Input Data'!$B$30:$C$30</c:f>
              <c:strCache>
                <c:ptCount val="2"/>
                <c:pt idx="0">
                  <c:v>Male</c:v>
                </c:pt>
                <c:pt idx="1">
                  <c:v>Female</c:v>
                </c:pt>
              </c:strCache>
            </c:strRef>
          </c:cat>
          <c:val>
            <c:numRef>
              <c:f>'Input Data'!$B$31:$C$31</c:f>
              <c:numCache>
                <c:formatCode>General</c:formatCode>
                <c:ptCount val="2"/>
                <c:pt idx="0">
                  <c:v>100</c:v>
                </c:pt>
                <c:pt idx="1">
                  <c:v>75</c:v>
                </c:pt>
              </c:numCache>
            </c:numRef>
          </c:val>
          <c:extLst>
            <c:ext xmlns:c16="http://schemas.microsoft.com/office/drawing/2014/chart" uri="{C3380CC4-5D6E-409C-BE32-E72D297353CC}">
              <c16:uniqueId val="{00000004-3A32-4AEC-8DAD-A9E18E29C93D}"/>
            </c:ext>
          </c:extLst>
        </c:ser>
        <c:dLbls>
          <c:showLegendKey val="0"/>
          <c:showVal val="0"/>
          <c:showCatName val="0"/>
          <c:showSerName val="0"/>
          <c:showPercent val="1"/>
          <c:showBubbleSize val="0"/>
          <c:showLeaderLines val="0"/>
        </c:dLbls>
        <c:firstSliceAng val="0"/>
        <c:holeSize val="70"/>
      </c:doughnutChart>
      <c:spPr>
        <a:noFill/>
        <a:ln>
          <a:noFill/>
        </a:ln>
        <a:effectLst/>
      </c:spPr>
    </c:plotArea>
    <c:legend>
      <c:legendPos val="t"/>
      <c:overlay val="0"/>
      <c:spPr>
        <a:solidFill>
          <a:schemeClr val="lt1">
            <a:alpha val="78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Safeguarding Issues</a:t>
            </a:r>
            <a:r>
              <a:rPr lang="en-US" sz="1400" b="0" i="0" u="none" strike="noStrike" baseline="0"/>
              <a:t> </a:t>
            </a:r>
            <a:r>
              <a:rPr lang="en-US" sz="1400" b="1" i="0" u="none" strike="noStrike" baseline="0">
                <a:effectLst/>
              </a:rPr>
              <a:t>Medication Errors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 Data'!$B$33</c:f>
              <c:strCache>
                <c:ptCount val="1"/>
                <c:pt idx="0">
                  <c:v>Safeguarding Issues</c:v>
                </c:pt>
              </c:strCache>
            </c:strRef>
          </c:tx>
          <c:spPr>
            <a:solidFill>
              <a:schemeClr val="accent1"/>
            </a:solidFill>
            <a:ln>
              <a:noFill/>
            </a:ln>
            <a:effectLst/>
          </c:spPr>
          <c:invertIfNegative val="0"/>
          <c:cat>
            <c:strRef>
              <c:f>'Input Data'!$A$34:$A$45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Data'!$B$34:$B$45</c:f>
              <c:numCache>
                <c:formatCode>General</c:formatCode>
                <c:ptCount val="12"/>
                <c:pt idx="0">
                  <c:v>18</c:v>
                </c:pt>
                <c:pt idx="1">
                  <c:v>11</c:v>
                </c:pt>
                <c:pt idx="2">
                  <c:v>5</c:v>
                </c:pt>
                <c:pt idx="3">
                  <c:v>10</c:v>
                </c:pt>
                <c:pt idx="4">
                  <c:v>12</c:v>
                </c:pt>
                <c:pt idx="5">
                  <c:v>9</c:v>
                </c:pt>
                <c:pt idx="6">
                  <c:v>11</c:v>
                </c:pt>
                <c:pt idx="7">
                  <c:v>19</c:v>
                </c:pt>
                <c:pt idx="8">
                  <c:v>12</c:v>
                </c:pt>
                <c:pt idx="9">
                  <c:v>19</c:v>
                </c:pt>
                <c:pt idx="10">
                  <c:v>10</c:v>
                </c:pt>
                <c:pt idx="11">
                  <c:v>11</c:v>
                </c:pt>
              </c:numCache>
            </c:numRef>
          </c:val>
          <c:extLst>
            <c:ext xmlns:c16="http://schemas.microsoft.com/office/drawing/2014/chart" uri="{C3380CC4-5D6E-409C-BE32-E72D297353CC}">
              <c16:uniqueId val="{00000000-80A8-4CE1-B106-2849A853A48E}"/>
            </c:ext>
          </c:extLst>
        </c:ser>
        <c:ser>
          <c:idx val="1"/>
          <c:order val="1"/>
          <c:tx>
            <c:strRef>
              <c:f>'Input Data'!$C$33</c:f>
              <c:strCache>
                <c:ptCount val="1"/>
                <c:pt idx="0">
                  <c:v>Medication Errors</c:v>
                </c:pt>
              </c:strCache>
            </c:strRef>
          </c:tx>
          <c:spPr>
            <a:solidFill>
              <a:schemeClr val="accent2"/>
            </a:solidFill>
            <a:ln>
              <a:noFill/>
            </a:ln>
            <a:effectLst/>
          </c:spPr>
          <c:invertIfNegative val="0"/>
          <c:cat>
            <c:strRef>
              <c:f>'Input Data'!$A$34:$A$45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Data'!$C$34:$C$45</c:f>
              <c:numCache>
                <c:formatCode>General</c:formatCode>
                <c:ptCount val="12"/>
                <c:pt idx="0">
                  <c:v>15</c:v>
                </c:pt>
                <c:pt idx="1">
                  <c:v>13</c:v>
                </c:pt>
                <c:pt idx="2">
                  <c:v>16</c:v>
                </c:pt>
                <c:pt idx="3">
                  <c:v>10</c:v>
                </c:pt>
                <c:pt idx="4">
                  <c:v>17</c:v>
                </c:pt>
                <c:pt idx="5">
                  <c:v>18</c:v>
                </c:pt>
                <c:pt idx="6">
                  <c:v>14</c:v>
                </c:pt>
                <c:pt idx="7">
                  <c:v>9</c:v>
                </c:pt>
                <c:pt idx="8">
                  <c:v>9</c:v>
                </c:pt>
                <c:pt idx="9">
                  <c:v>16</c:v>
                </c:pt>
                <c:pt idx="10">
                  <c:v>13</c:v>
                </c:pt>
                <c:pt idx="11">
                  <c:v>10</c:v>
                </c:pt>
              </c:numCache>
            </c:numRef>
          </c:val>
          <c:extLst>
            <c:ext xmlns:c16="http://schemas.microsoft.com/office/drawing/2014/chart" uri="{C3380CC4-5D6E-409C-BE32-E72D297353CC}">
              <c16:uniqueId val="{00000001-80A8-4CE1-B106-2849A853A48E}"/>
            </c:ext>
          </c:extLst>
        </c:ser>
        <c:dLbls>
          <c:showLegendKey val="0"/>
          <c:showVal val="0"/>
          <c:showCatName val="0"/>
          <c:showSerName val="0"/>
          <c:showPercent val="0"/>
          <c:showBubbleSize val="0"/>
        </c:dLbls>
        <c:gapWidth val="219"/>
        <c:overlap val="-27"/>
        <c:axId val="1829164288"/>
        <c:axId val="1758309392"/>
        <c:extLst>
          <c:ext xmlns:c15="http://schemas.microsoft.com/office/drawing/2012/chart" uri="{02D57815-91ED-43cb-92C2-25804820EDAC}">
            <c15:filteredBarSeries>
              <c15:ser>
                <c:idx val="2"/>
                <c:order val="2"/>
                <c:tx>
                  <c:strRef>
                    <c:extLst>
                      <c:ext uri="{02D57815-91ED-43cb-92C2-25804820EDAC}">
                        <c15:formulaRef>
                          <c15:sqref>'Input Data'!$D$33</c15:sqref>
                        </c15:formulaRef>
                      </c:ext>
                    </c:extLst>
                    <c:strCache>
                      <c:ptCount val="1"/>
                      <c:pt idx="0">
                        <c:v>Links</c:v>
                      </c:pt>
                    </c:strCache>
                  </c:strRef>
                </c:tx>
                <c:spPr>
                  <a:solidFill>
                    <a:schemeClr val="accent3"/>
                  </a:solidFill>
                  <a:ln>
                    <a:noFill/>
                  </a:ln>
                  <a:effectLst/>
                </c:spPr>
                <c:invertIfNegative val="0"/>
                <c:cat>
                  <c:strRef>
                    <c:extLst>
                      <c:ext uri="{02D57815-91ED-43cb-92C2-25804820EDAC}">
                        <c15:formulaRef>
                          <c15:sqref>'Input Data'!$A$34:$A$45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'Input Data'!$D$34:$D$45</c15:sqref>
                        </c15:formulaRef>
                      </c:ext>
                    </c:extLst>
                    <c:numCache>
                      <c:formatCode>General</c:formatCode>
                      <c:ptCount val="12"/>
                    </c:numCache>
                  </c:numRef>
                </c:val>
                <c:extLst>
                  <c:ext xmlns:c16="http://schemas.microsoft.com/office/drawing/2014/chart" uri="{C3380CC4-5D6E-409C-BE32-E72D297353CC}">
                    <c16:uniqueId val="{00000002-80A8-4CE1-B106-2849A853A48E}"/>
                  </c:ext>
                </c:extLst>
              </c15:ser>
            </c15:filteredBarSeries>
          </c:ext>
        </c:extLst>
      </c:barChart>
      <c:catAx>
        <c:axId val="18291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09392"/>
        <c:crosses val="autoZero"/>
        <c:auto val="1"/>
        <c:lblAlgn val="ctr"/>
        <c:lblOffset val="100"/>
        <c:noMultiLvlLbl val="0"/>
      </c:catAx>
      <c:valAx>
        <c:axId val="17583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6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No of Employee Absence,</a:t>
            </a:r>
            <a:r>
              <a:rPr lang="en-US" sz="1400" b="0" i="0" u="none" strike="noStrike" baseline="0"/>
              <a:t> </a:t>
            </a:r>
            <a:r>
              <a:rPr lang="en-US" sz="1400" b="1" i="0" u="none" strike="noStrike" baseline="0">
                <a:effectLst/>
              </a:rPr>
              <a:t>Off Sick,</a:t>
            </a:r>
            <a:r>
              <a:rPr lang="en-US" sz="1400" b="0" i="0" u="none" strike="noStrike" baseline="0"/>
              <a:t> </a:t>
            </a:r>
            <a:r>
              <a:rPr lang="en-US" sz="1400" b="1" i="0" u="none" strike="noStrike" baseline="0">
                <a:effectLst/>
              </a:rPr>
              <a:t>Total Holidays Taken</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 Data'!$B$47</c:f>
              <c:strCache>
                <c:ptCount val="1"/>
                <c:pt idx="0">
                  <c:v>No of Employee Absence</c:v>
                </c:pt>
              </c:strCache>
            </c:strRef>
          </c:tx>
          <c:spPr>
            <a:solidFill>
              <a:schemeClr val="accent1"/>
            </a:solidFill>
            <a:ln>
              <a:noFill/>
            </a:ln>
            <a:effectLst/>
          </c:spPr>
          <c:invertIfNegative val="0"/>
          <c:cat>
            <c:strRef>
              <c:f>'Input Data'!$A$48:$A$59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Data'!$B$48:$B$59</c:f>
              <c:numCache>
                <c:formatCode>General</c:formatCode>
                <c:ptCount val="12"/>
                <c:pt idx="0">
                  <c:v>8</c:v>
                </c:pt>
                <c:pt idx="1">
                  <c:v>9</c:v>
                </c:pt>
                <c:pt idx="2">
                  <c:v>2</c:v>
                </c:pt>
                <c:pt idx="3">
                  <c:v>5</c:v>
                </c:pt>
                <c:pt idx="4">
                  <c:v>6</c:v>
                </c:pt>
                <c:pt idx="5">
                  <c:v>7</c:v>
                </c:pt>
                <c:pt idx="6">
                  <c:v>8</c:v>
                </c:pt>
                <c:pt idx="7">
                  <c:v>4</c:v>
                </c:pt>
                <c:pt idx="8">
                  <c:v>2</c:v>
                </c:pt>
                <c:pt idx="9">
                  <c:v>2</c:v>
                </c:pt>
                <c:pt idx="10">
                  <c:v>10</c:v>
                </c:pt>
                <c:pt idx="11">
                  <c:v>7</c:v>
                </c:pt>
              </c:numCache>
            </c:numRef>
          </c:val>
          <c:extLst>
            <c:ext xmlns:c16="http://schemas.microsoft.com/office/drawing/2014/chart" uri="{C3380CC4-5D6E-409C-BE32-E72D297353CC}">
              <c16:uniqueId val="{00000000-DD93-445B-9CC0-C1A8EAF82BFB}"/>
            </c:ext>
          </c:extLst>
        </c:ser>
        <c:ser>
          <c:idx val="1"/>
          <c:order val="1"/>
          <c:tx>
            <c:strRef>
              <c:f>'Input Data'!$C$47</c:f>
              <c:strCache>
                <c:ptCount val="1"/>
                <c:pt idx="0">
                  <c:v>Off Sick</c:v>
                </c:pt>
              </c:strCache>
            </c:strRef>
          </c:tx>
          <c:spPr>
            <a:solidFill>
              <a:schemeClr val="accent2"/>
            </a:solidFill>
            <a:ln>
              <a:noFill/>
            </a:ln>
            <a:effectLst/>
          </c:spPr>
          <c:invertIfNegative val="0"/>
          <c:cat>
            <c:strRef>
              <c:f>'Input Data'!$A$48:$A$59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Data'!$C$48:$C$59</c:f>
              <c:numCache>
                <c:formatCode>General</c:formatCode>
                <c:ptCount val="12"/>
                <c:pt idx="0">
                  <c:v>9</c:v>
                </c:pt>
                <c:pt idx="1">
                  <c:v>7</c:v>
                </c:pt>
                <c:pt idx="2">
                  <c:v>3</c:v>
                </c:pt>
                <c:pt idx="3">
                  <c:v>5</c:v>
                </c:pt>
                <c:pt idx="4">
                  <c:v>8</c:v>
                </c:pt>
                <c:pt idx="5">
                  <c:v>1</c:v>
                </c:pt>
                <c:pt idx="6">
                  <c:v>10</c:v>
                </c:pt>
                <c:pt idx="7">
                  <c:v>9</c:v>
                </c:pt>
                <c:pt idx="8">
                  <c:v>1</c:v>
                </c:pt>
                <c:pt idx="9">
                  <c:v>9</c:v>
                </c:pt>
                <c:pt idx="10">
                  <c:v>9</c:v>
                </c:pt>
                <c:pt idx="11">
                  <c:v>9</c:v>
                </c:pt>
              </c:numCache>
            </c:numRef>
          </c:val>
          <c:extLst>
            <c:ext xmlns:c16="http://schemas.microsoft.com/office/drawing/2014/chart" uri="{C3380CC4-5D6E-409C-BE32-E72D297353CC}">
              <c16:uniqueId val="{00000001-DD93-445B-9CC0-C1A8EAF82BFB}"/>
            </c:ext>
          </c:extLst>
        </c:ser>
        <c:ser>
          <c:idx val="2"/>
          <c:order val="2"/>
          <c:tx>
            <c:strRef>
              <c:f>'Input Data'!$D$47</c:f>
              <c:strCache>
                <c:ptCount val="1"/>
                <c:pt idx="0">
                  <c:v>Total Holidays Taken</c:v>
                </c:pt>
              </c:strCache>
            </c:strRef>
          </c:tx>
          <c:spPr>
            <a:solidFill>
              <a:schemeClr val="accent3"/>
            </a:solidFill>
            <a:ln>
              <a:noFill/>
            </a:ln>
            <a:effectLst/>
          </c:spPr>
          <c:invertIfNegative val="0"/>
          <c:cat>
            <c:strRef>
              <c:f>'Input Data'!$A$48:$A$59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Data'!$D$48:$D$59</c:f>
              <c:numCache>
                <c:formatCode>General</c:formatCode>
                <c:ptCount val="12"/>
                <c:pt idx="0">
                  <c:v>8</c:v>
                </c:pt>
                <c:pt idx="1">
                  <c:v>8</c:v>
                </c:pt>
                <c:pt idx="2">
                  <c:v>9</c:v>
                </c:pt>
                <c:pt idx="3">
                  <c:v>4</c:v>
                </c:pt>
                <c:pt idx="4">
                  <c:v>6</c:v>
                </c:pt>
                <c:pt idx="5">
                  <c:v>10</c:v>
                </c:pt>
                <c:pt idx="6">
                  <c:v>10</c:v>
                </c:pt>
                <c:pt idx="7">
                  <c:v>5</c:v>
                </c:pt>
                <c:pt idx="8">
                  <c:v>1</c:v>
                </c:pt>
                <c:pt idx="9">
                  <c:v>9</c:v>
                </c:pt>
                <c:pt idx="10">
                  <c:v>8</c:v>
                </c:pt>
                <c:pt idx="11">
                  <c:v>9</c:v>
                </c:pt>
              </c:numCache>
            </c:numRef>
          </c:val>
          <c:extLst>
            <c:ext xmlns:c16="http://schemas.microsoft.com/office/drawing/2014/chart" uri="{C3380CC4-5D6E-409C-BE32-E72D297353CC}">
              <c16:uniqueId val="{00000002-DD93-445B-9CC0-C1A8EAF82BFB}"/>
            </c:ext>
          </c:extLst>
        </c:ser>
        <c:dLbls>
          <c:showLegendKey val="0"/>
          <c:showVal val="0"/>
          <c:showCatName val="0"/>
          <c:showSerName val="0"/>
          <c:showPercent val="0"/>
          <c:showBubbleSize val="0"/>
        </c:dLbls>
        <c:gapWidth val="219"/>
        <c:overlap val="-27"/>
        <c:axId val="1830845664"/>
        <c:axId val="1751420176"/>
      </c:barChart>
      <c:catAx>
        <c:axId val="18308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20176"/>
        <c:crosses val="autoZero"/>
        <c:auto val="1"/>
        <c:lblAlgn val="ctr"/>
        <c:lblOffset val="100"/>
        <c:noMultiLvlLbl val="0"/>
      </c:catAx>
      <c:valAx>
        <c:axId val="175142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84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Clients Hospitalized,</a:t>
            </a:r>
            <a:r>
              <a:rPr lang="en-US" sz="1400" b="1" i="0" u="none" strike="noStrike" baseline="0"/>
              <a:t> </a:t>
            </a:r>
            <a:r>
              <a:rPr lang="en-US" sz="1400" b="1" i="0" u="none" strike="noStrike" baseline="0">
                <a:effectLst/>
              </a:rPr>
              <a:t>Left</a:t>
            </a:r>
            <a:r>
              <a:rPr lang="en-US" sz="1400" b="1" i="0" u="none" strike="noStrike" baseline="0"/>
              <a:t> and </a:t>
            </a:r>
            <a:r>
              <a:rPr lang="en-US" sz="1400" b="1" i="0" u="none" strike="noStrike" baseline="0">
                <a:effectLst/>
              </a:rPr>
              <a:t>Both</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 Data'!$B$61</c:f>
              <c:strCache>
                <c:ptCount val="1"/>
                <c:pt idx="0">
                  <c:v>Total Clients Hospitalized</c:v>
                </c:pt>
              </c:strCache>
            </c:strRef>
          </c:tx>
          <c:spPr>
            <a:solidFill>
              <a:schemeClr val="accent1"/>
            </a:solidFill>
            <a:ln>
              <a:noFill/>
            </a:ln>
            <a:effectLst/>
          </c:spPr>
          <c:invertIfNegative val="0"/>
          <c:cat>
            <c:strRef>
              <c:f>'Input Data'!$A$62:$A$73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Data'!$B$62:$B$73</c:f>
              <c:numCache>
                <c:formatCode>General</c:formatCode>
                <c:ptCount val="12"/>
                <c:pt idx="0">
                  <c:v>3</c:v>
                </c:pt>
                <c:pt idx="1">
                  <c:v>6</c:v>
                </c:pt>
                <c:pt idx="2">
                  <c:v>7</c:v>
                </c:pt>
                <c:pt idx="3">
                  <c:v>2</c:v>
                </c:pt>
                <c:pt idx="4">
                  <c:v>3</c:v>
                </c:pt>
                <c:pt idx="5">
                  <c:v>4</c:v>
                </c:pt>
                <c:pt idx="6">
                  <c:v>3</c:v>
                </c:pt>
                <c:pt idx="7">
                  <c:v>2</c:v>
                </c:pt>
                <c:pt idx="8">
                  <c:v>2</c:v>
                </c:pt>
                <c:pt idx="9">
                  <c:v>5</c:v>
                </c:pt>
                <c:pt idx="10">
                  <c:v>5</c:v>
                </c:pt>
                <c:pt idx="11">
                  <c:v>6</c:v>
                </c:pt>
              </c:numCache>
            </c:numRef>
          </c:val>
          <c:extLst>
            <c:ext xmlns:c16="http://schemas.microsoft.com/office/drawing/2014/chart" uri="{C3380CC4-5D6E-409C-BE32-E72D297353CC}">
              <c16:uniqueId val="{00000000-A0E7-43C2-AB4F-0D37EACB0BD1}"/>
            </c:ext>
          </c:extLst>
        </c:ser>
        <c:ser>
          <c:idx val="1"/>
          <c:order val="1"/>
          <c:tx>
            <c:strRef>
              <c:f>'Input Data'!$C$61</c:f>
              <c:strCache>
                <c:ptCount val="1"/>
                <c:pt idx="0">
                  <c:v>Left</c:v>
                </c:pt>
              </c:strCache>
            </c:strRef>
          </c:tx>
          <c:spPr>
            <a:solidFill>
              <a:schemeClr val="accent2"/>
            </a:solidFill>
            <a:ln>
              <a:noFill/>
            </a:ln>
            <a:effectLst/>
          </c:spPr>
          <c:invertIfNegative val="0"/>
          <c:cat>
            <c:strRef>
              <c:f>'Input Data'!$A$62:$A$73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Data'!$C$62:$C$73</c:f>
              <c:numCache>
                <c:formatCode>General</c:formatCode>
                <c:ptCount val="12"/>
                <c:pt idx="0">
                  <c:v>5</c:v>
                </c:pt>
                <c:pt idx="1">
                  <c:v>6</c:v>
                </c:pt>
                <c:pt idx="2">
                  <c:v>5</c:v>
                </c:pt>
                <c:pt idx="3">
                  <c:v>6</c:v>
                </c:pt>
                <c:pt idx="4">
                  <c:v>5</c:v>
                </c:pt>
                <c:pt idx="5">
                  <c:v>7</c:v>
                </c:pt>
                <c:pt idx="6">
                  <c:v>7</c:v>
                </c:pt>
                <c:pt idx="7">
                  <c:v>7</c:v>
                </c:pt>
                <c:pt idx="8">
                  <c:v>4</c:v>
                </c:pt>
                <c:pt idx="9">
                  <c:v>7</c:v>
                </c:pt>
                <c:pt idx="10">
                  <c:v>4</c:v>
                </c:pt>
                <c:pt idx="11">
                  <c:v>5</c:v>
                </c:pt>
              </c:numCache>
            </c:numRef>
          </c:val>
          <c:extLst>
            <c:ext xmlns:c16="http://schemas.microsoft.com/office/drawing/2014/chart" uri="{C3380CC4-5D6E-409C-BE32-E72D297353CC}">
              <c16:uniqueId val="{00000001-A0E7-43C2-AB4F-0D37EACB0BD1}"/>
            </c:ext>
          </c:extLst>
        </c:ser>
        <c:dLbls>
          <c:showLegendKey val="0"/>
          <c:showVal val="0"/>
          <c:showCatName val="0"/>
          <c:showSerName val="0"/>
          <c:showPercent val="0"/>
          <c:showBubbleSize val="0"/>
        </c:dLbls>
        <c:gapWidth val="219"/>
        <c:overlap val="-27"/>
        <c:axId val="1829131072"/>
        <c:axId val="1827984192"/>
      </c:barChart>
      <c:lineChart>
        <c:grouping val="standard"/>
        <c:varyColors val="0"/>
        <c:ser>
          <c:idx val="2"/>
          <c:order val="2"/>
          <c:tx>
            <c:strRef>
              <c:f>'Input Data'!$D$61</c:f>
              <c:strCache>
                <c:ptCount val="1"/>
                <c:pt idx="0">
                  <c:v>Both</c:v>
                </c:pt>
              </c:strCache>
            </c:strRef>
          </c:tx>
          <c:spPr>
            <a:ln w="28575" cap="rnd">
              <a:solidFill>
                <a:schemeClr val="accent3"/>
              </a:solidFill>
              <a:round/>
            </a:ln>
            <a:effectLst/>
          </c:spPr>
          <c:marker>
            <c:symbol val="none"/>
          </c:marker>
          <c:cat>
            <c:strRef>
              <c:f>'Input Data'!$A$62:$A$73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Data'!$D$62:$D$73</c:f>
              <c:numCache>
                <c:formatCode>General</c:formatCode>
                <c:ptCount val="12"/>
                <c:pt idx="0">
                  <c:v>8</c:v>
                </c:pt>
                <c:pt idx="1">
                  <c:v>12</c:v>
                </c:pt>
                <c:pt idx="2">
                  <c:v>12</c:v>
                </c:pt>
                <c:pt idx="3">
                  <c:v>8</c:v>
                </c:pt>
                <c:pt idx="4">
                  <c:v>8</c:v>
                </c:pt>
                <c:pt idx="5">
                  <c:v>11</c:v>
                </c:pt>
                <c:pt idx="6">
                  <c:v>10</c:v>
                </c:pt>
                <c:pt idx="7">
                  <c:v>9</c:v>
                </c:pt>
                <c:pt idx="8">
                  <c:v>6</c:v>
                </c:pt>
                <c:pt idx="9">
                  <c:v>12</c:v>
                </c:pt>
                <c:pt idx="10">
                  <c:v>9</c:v>
                </c:pt>
                <c:pt idx="11">
                  <c:v>11</c:v>
                </c:pt>
              </c:numCache>
            </c:numRef>
          </c:val>
          <c:smooth val="0"/>
          <c:extLst>
            <c:ext xmlns:c16="http://schemas.microsoft.com/office/drawing/2014/chart" uri="{C3380CC4-5D6E-409C-BE32-E72D297353CC}">
              <c16:uniqueId val="{00000002-A0E7-43C2-AB4F-0D37EACB0BD1}"/>
            </c:ext>
          </c:extLst>
        </c:ser>
        <c:dLbls>
          <c:showLegendKey val="0"/>
          <c:showVal val="0"/>
          <c:showCatName val="0"/>
          <c:showSerName val="0"/>
          <c:showPercent val="0"/>
          <c:showBubbleSize val="0"/>
        </c:dLbls>
        <c:marker val="1"/>
        <c:smooth val="0"/>
        <c:axId val="1829131072"/>
        <c:axId val="1827984192"/>
      </c:lineChart>
      <c:catAx>
        <c:axId val="182913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4192"/>
        <c:crosses val="autoZero"/>
        <c:auto val="1"/>
        <c:lblAlgn val="ctr"/>
        <c:lblOffset val="100"/>
        <c:noMultiLvlLbl val="0"/>
      </c:catAx>
      <c:valAx>
        <c:axId val="18279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3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Accepted Rerrerals Per Location Total Cost Refferral Sources  Per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'Input Data'!$C$76</c:f>
              <c:strCache>
                <c:ptCount val="1"/>
                <c:pt idx="0">
                  <c:v>Accepted Rerrerals Per Location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'Input Data'!$A$77:$B$160</c:f>
              <c:multiLvlStrCache>
                <c:ptCount val="12"/>
                <c:lvl>
                  <c:pt idx="0">
                    <c:v>Birmingham </c:v>
                  </c:pt>
                  <c:pt idx="1">
                    <c:v>Birmingham </c:v>
                  </c:pt>
                  <c:pt idx="2">
                    <c:v>Birmingham </c:v>
                  </c:pt>
                  <c:pt idx="3">
                    <c:v>Birmingham </c:v>
                  </c:pt>
                  <c:pt idx="4">
                    <c:v>Birmingham </c:v>
                  </c:pt>
                  <c:pt idx="5">
                    <c:v>Birmingham </c:v>
                  </c:pt>
                  <c:pt idx="6">
                    <c:v>Birmingham </c:v>
                  </c:pt>
                  <c:pt idx="7">
                    <c:v>Birmingham </c:v>
                  </c:pt>
                  <c:pt idx="8">
                    <c:v>Birmingham </c:v>
                  </c:pt>
                  <c:pt idx="9">
                    <c:v>Birmingham </c:v>
                  </c:pt>
                  <c:pt idx="10">
                    <c:v>Birmingham </c:v>
                  </c:pt>
                  <c:pt idx="11">
                    <c:v>Birmingham </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'Input Data'!$C$77:$C$160</c:f>
              <c:numCache>
                <c:formatCode>General</c:formatCode>
                <c:ptCount val="12"/>
                <c:pt idx="0">
                  <c:v>3</c:v>
                </c:pt>
                <c:pt idx="1">
                  <c:v>5</c:v>
                </c:pt>
                <c:pt idx="2">
                  <c:v>6</c:v>
                </c:pt>
                <c:pt idx="3">
                  <c:v>23</c:v>
                </c:pt>
                <c:pt idx="4">
                  <c:v>26</c:v>
                </c:pt>
                <c:pt idx="5">
                  <c:v>24</c:v>
                </c:pt>
                <c:pt idx="6">
                  <c:v>29</c:v>
                </c:pt>
                <c:pt idx="7">
                  <c:v>21</c:v>
                </c:pt>
                <c:pt idx="8">
                  <c:v>16</c:v>
                </c:pt>
                <c:pt idx="9">
                  <c:v>19</c:v>
                </c:pt>
                <c:pt idx="10">
                  <c:v>20</c:v>
                </c:pt>
                <c:pt idx="11">
                  <c:v>5</c:v>
                </c:pt>
              </c:numCache>
            </c:numRef>
          </c:val>
          <c:extLst>
            <c:ext xmlns:c16="http://schemas.microsoft.com/office/drawing/2014/chart" uri="{C3380CC4-5D6E-409C-BE32-E72D297353CC}">
              <c16:uniqueId val="{00000000-545D-4C94-934D-FD19D3BFB871}"/>
            </c:ext>
          </c:extLst>
        </c:ser>
        <c:ser>
          <c:idx val="1"/>
          <c:order val="1"/>
          <c:tx>
            <c:strRef>
              <c:f>'Input Data'!$D$76</c:f>
              <c:strCache>
                <c:ptCount val="1"/>
                <c:pt idx="0">
                  <c:v>Total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'Input Data'!$A$77:$B$160</c:f>
              <c:multiLvlStrCache>
                <c:ptCount val="12"/>
                <c:lvl>
                  <c:pt idx="0">
                    <c:v>Birmingham </c:v>
                  </c:pt>
                  <c:pt idx="1">
                    <c:v>Birmingham </c:v>
                  </c:pt>
                  <c:pt idx="2">
                    <c:v>Birmingham </c:v>
                  </c:pt>
                  <c:pt idx="3">
                    <c:v>Birmingham </c:v>
                  </c:pt>
                  <c:pt idx="4">
                    <c:v>Birmingham </c:v>
                  </c:pt>
                  <c:pt idx="5">
                    <c:v>Birmingham </c:v>
                  </c:pt>
                  <c:pt idx="6">
                    <c:v>Birmingham </c:v>
                  </c:pt>
                  <c:pt idx="7">
                    <c:v>Birmingham </c:v>
                  </c:pt>
                  <c:pt idx="8">
                    <c:v>Birmingham </c:v>
                  </c:pt>
                  <c:pt idx="9">
                    <c:v>Birmingham </c:v>
                  </c:pt>
                  <c:pt idx="10">
                    <c:v>Birmingham </c:v>
                  </c:pt>
                  <c:pt idx="11">
                    <c:v>Birmingham </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'Input Data'!$D$77:$D$160</c:f>
              <c:numCache>
                <c:formatCode>General</c:formatCode>
                <c:ptCount val="12"/>
                <c:pt idx="0">
                  <c:v>20</c:v>
                </c:pt>
                <c:pt idx="1">
                  <c:v>3</c:v>
                </c:pt>
                <c:pt idx="2">
                  <c:v>25</c:v>
                </c:pt>
                <c:pt idx="3">
                  <c:v>12</c:v>
                </c:pt>
                <c:pt idx="4">
                  <c:v>24</c:v>
                </c:pt>
                <c:pt idx="5">
                  <c:v>21</c:v>
                </c:pt>
                <c:pt idx="6">
                  <c:v>8</c:v>
                </c:pt>
                <c:pt idx="7">
                  <c:v>25</c:v>
                </c:pt>
                <c:pt idx="8">
                  <c:v>9</c:v>
                </c:pt>
                <c:pt idx="9">
                  <c:v>20</c:v>
                </c:pt>
                <c:pt idx="10">
                  <c:v>7</c:v>
                </c:pt>
                <c:pt idx="11">
                  <c:v>19</c:v>
                </c:pt>
              </c:numCache>
            </c:numRef>
          </c:val>
          <c:extLst>
            <c:ext xmlns:c16="http://schemas.microsoft.com/office/drawing/2014/chart" uri="{C3380CC4-5D6E-409C-BE32-E72D297353CC}">
              <c16:uniqueId val="{00000001-545D-4C94-934D-FD19D3BFB871}"/>
            </c:ext>
          </c:extLst>
        </c:ser>
        <c:ser>
          <c:idx val="2"/>
          <c:order val="2"/>
          <c:tx>
            <c:strRef>
              <c:f>'Input Data'!$E$76</c:f>
              <c:strCache>
                <c:ptCount val="1"/>
                <c:pt idx="0">
                  <c:v>Refferral Sources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'Input Data'!$A$77:$B$160</c:f>
              <c:multiLvlStrCache>
                <c:ptCount val="12"/>
                <c:lvl>
                  <c:pt idx="0">
                    <c:v>Birmingham </c:v>
                  </c:pt>
                  <c:pt idx="1">
                    <c:v>Birmingham </c:v>
                  </c:pt>
                  <c:pt idx="2">
                    <c:v>Birmingham </c:v>
                  </c:pt>
                  <c:pt idx="3">
                    <c:v>Birmingham </c:v>
                  </c:pt>
                  <c:pt idx="4">
                    <c:v>Birmingham </c:v>
                  </c:pt>
                  <c:pt idx="5">
                    <c:v>Birmingham </c:v>
                  </c:pt>
                  <c:pt idx="6">
                    <c:v>Birmingham </c:v>
                  </c:pt>
                  <c:pt idx="7">
                    <c:v>Birmingham </c:v>
                  </c:pt>
                  <c:pt idx="8">
                    <c:v>Birmingham </c:v>
                  </c:pt>
                  <c:pt idx="9">
                    <c:v>Birmingham </c:v>
                  </c:pt>
                  <c:pt idx="10">
                    <c:v>Birmingham </c:v>
                  </c:pt>
                  <c:pt idx="11">
                    <c:v>Birmingham </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'Input Data'!$E$77:$E$160</c:f>
              <c:numCache>
                <c:formatCode>General</c:formatCode>
                <c:ptCount val="12"/>
                <c:pt idx="0">
                  <c:v>21</c:v>
                </c:pt>
                <c:pt idx="1">
                  <c:v>12</c:v>
                </c:pt>
                <c:pt idx="2">
                  <c:v>9</c:v>
                </c:pt>
                <c:pt idx="3">
                  <c:v>6</c:v>
                </c:pt>
                <c:pt idx="4">
                  <c:v>7</c:v>
                </c:pt>
                <c:pt idx="5">
                  <c:v>17</c:v>
                </c:pt>
                <c:pt idx="6">
                  <c:v>15</c:v>
                </c:pt>
                <c:pt idx="7">
                  <c:v>30</c:v>
                </c:pt>
                <c:pt idx="8">
                  <c:v>5</c:v>
                </c:pt>
                <c:pt idx="9">
                  <c:v>3</c:v>
                </c:pt>
                <c:pt idx="10">
                  <c:v>25</c:v>
                </c:pt>
                <c:pt idx="11">
                  <c:v>20</c:v>
                </c:pt>
              </c:numCache>
            </c:numRef>
          </c:val>
          <c:extLst>
            <c:ext xmlns:c16="http://schemas.microsoft.com/office/drawing/2014/chart" uri="{C3380CC4-5D6E-409C-BE32-E72D297353CC}">
              <c16:uniqueId val="{00000002-545D-4C94-934D-FD19D3BFB871}"/>
            </c:ext>
          </c:extLst>
        </c:ser>
        <c:dLbls>
          <c:showLegendKey val="0"/>
          <c:showVal val="0"/>
          <c:showCatName val="0"/>
          <c:showSerName val="0"/>
          <c:showPercent val="0"/>
          <c:showBubbleSize val="0"/>
        </c:dLbls>
        <c:gapWidth val="100"/>
        <c:overlap val="-24"/>
        <c:axId val="1766680112"/>
        <c:axId val="1761234672"/>
      </c:barChart>
      <c:catAx>
        <c:axId val="176668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1234672"/>
        <c:crosses val="autoZero"/>
        <c:auto val="1"/>
        <c:lblAlgn val="ctr"/>
        <c:lblOffset val="100"/>
        <c:noMultiLvlLbl val="1"/>
      </c:catAx>
      <c:valAx>
        <c:axId val="1761234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68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No of Supervisors</a:t>
            </a:r>
            <a:r>
              <a:rPr lang="en-US" sz="1400" b="0" i="0" u="none" strike="noStrike" baseline="0"/>
              <a:t> </a:t>
            </a:r>
            <a:r>
              <a:rPr lang="en-US" sz="1400" b="1" i="0" u="none" strike="noStrike" baseline="0">
                <a:effectLst/>
              </a:rPr>
              <a:t>No of Spot Checks</a:t>
            </a:r>
            <a:r>
              <a:rPr lang="en-US" sz="1400" b="0" i="0" u="none" strike="noStrike" baseline="0"/>
              <a:t> </a:t>
            </a:r>
            <a:r>
              <a:rPr lang="en-US" sz="1400" b="1" i="0" u="none" strike="noStrike" baseline="0">
                <a:effectLst/>
              </a:rPr>
              <a:t>Appraisals Done</a:t>
            </a:r>
            <a:r>
              <a:rPr lang="en-US" sz="1400" b="0" i="0" u="none" strike="noStrike" baseline="0"/>
              <a:t> </a:t>
            </a:r>
            <a:r>
              <a:rPr lang="en-US" sz="1400" b="1" i="0" u="none" strike="noStrike" baseline="0">
                <a:effectLst/>
              </a:rPr>
              <a:t>Upcoming </a:t>
            </a:r>
            <a:r>
              <a:rPr lang="en-US" sz="1400" b="0" i="0" u="none" strike="noStrike" baseline="0"/>
              <a:t> </a:t>
            </a:r>
            <a:r>
              <a:rPr lang="en-US" sz="1400" b="1" i="0" u="none" strike="noStrike" baseline="0">
                <a:effectLst/>
              </a:rPr>
              <a:t>Overdue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 Data'!$B$163</c:f>
              <c:strCache>
                <c:ptCount val="1"/>
                <c:pt idx="0">
                  <c:v>No of Supervisors</c:v>
                </c:pt>
              </c:strCache>
            </c:strRef>
          </c:tx>
          <c:spPr>
            <a:solidFill>
              <a:schemeClr val="accent1"/>
            </a:solidFill>
            <a:ln>
              <a:noFill/>
            </a:ln>
            <a:effectLst/>
          </c:spPr>
          <c:invertIfNegative val="0"/>
          <c:cat>
            <c:strRef>
              <c:f>'Input Data'!$A$164:$A$175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Data'!$B$164:$B$175</c:f>
              <c:numCache>
                <c:formatCode>General</c:formatCode>
                <c:ptCount val="12"/>
                <c:pt idx="0">
                  <c:v>7</c:v>
                </c:pt>
                <c:pt idx="1">
                  <c:v>2</c:v>
                </c:pt>
                <c:pt idx="2">
                  <c:v>5</c:v>
                </c:pt>
                <c:pt idx="3">
                  <c:v>9</c:v>
                </c:pt>
                <c:pt idx="4">
                  <c:v>1</c:v>
                </c:pt>
                <c:pt idx="5">
                  <c:v>6</c:v>
                </c:pt>
                <c:pt idx="6">
                  <c:v>5</c:v>
                </c:pt>
                <c:pt idx="7">
                  <c:v>10</c:v>
                </c:pt>
                <c:pt idx="8">
                  <c:v>7</c:v>
                </c:pt>
                <c:pt idx="9">
                  <c:v>2</c:v>
                </c:pt>
                <c:pt idx="10">
                  <c:v>6</c:v>
                </c:pt>
                <c:pt idx="11">
                  <c:v>6</c:v>
                </c:pt>
              </c:numCache>
            </c:numRef>
          </c:val>
          <c:extLst>
            <c:ext xmlns:c16="http://schemas.microsoft.com/office/drawing/2014/chart" uri="{C3380CC4-5D6E-409C-BE32-E72D297353CC}">
              <c16:uniqueId val="{00000000-1B15-4AB3-A795-D6D4C8099D24}"/>
            </c:ext>
          </c:extLst>
        </c:ser>
        <c:ser>
          <c:idx val="1"/>
          <c:order val="1"/>
          <c:tx>
            <c:strRef>
              <c:f>'Input Data'!$C$163</c:f>
              <c:strCache>
                <c:ptCount val="1"/>
                <c:pt idx="0">
                  <c:v>No of Spot Checks</c:v>
                </c:pt>
              </c:strCache>
            </c:strRef>
          </c:tx>
          <c:spPr>
            <a:solidFill>
              <a:schemeClr val="accent2"/>
            </a:solidFill>
            <a:ln>
              <a:noFill/>
            </a:ln>
            <a:effectLst/>
          </c:spPr>
          <c:invertIfNegative val="0"/>
          <c:cat>
            <c:strRef>
              <c:f>'Input Data'!$A$164:$A$175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Data'!$C$164:$C$175</c:f>
              <c:numCache>
                <c:formatCode>General</c:formatCode>
                <c:ptCount val="12"/>
                <c:pt idx="0">
                  <c:v>19</c:v>
                </c:pt>
                <c:pt idx="1">
                  <c:v>18</c:v>
                </c:pt>
                <c:pt idx="2">
                  <c:v>17</c:v>
                </c:pt>
                <c:pt idx="3">
                  <c:v>11</c:v>
                </c:pt>
                <c:pt idx="4">
                  <c:v>23</c:v>
                </c:pt>
                <c:pt idx="5">
                  <c:v>12</c:v>
                </c:pt>
                <c:pt idx="6">
                  <c:v>17</c:v>
                </c:pt>
                <c:pt idx="7">
                  <c:v>17</c:v>
                </c:pt>
                <c:pt idx="8">
                  <c:v>19</c:v>
                </c:pt>
                <c:pt idx="9">
                  <c:v>23</c:v>
                </c:pt>
                <c:pt idx="10">
                  <c:v>19</c:v>
                </c:pt>
                <c:pt idx="11">
                  <c:v>23</c:v>
                </c:pt>
              </c:numCache>
            </c:numRef>
          </c:val>
          <c:extLst>
            <c:ext xmlns:c16="http://schemas.microsoft.com/office/drawing/2014/chart" uri="{C3380CC4-5D6E-409C-BE32-E72D297353CC}">
              <c16:uniqueId val="{00000001-1B15-4AB3-A795-D6D4C8099D24}"/>
            </c:ext>
          </c:extLst>
        </c:ser>
        <c:ser>
          <c:idx val="2"/>
          <c:order val="2"/>
          <c:tx>
            <c:strRef>
              <c:f>'Input Data'!$D$163</c:f>
              <c:strCache>
                <c:ptCount val="1"/>
                <c:pt idx="0">
                  <c:v>Appraisals Done</c:v>
                </c:pt>
              </c:strCache>
            </c:strRef>
          </c:tx>
          <c:spPr>
            <a:solidFill>
              <a:schemeClr val="accent3"/>
            </a:solidFill>
            <a:ln>
              <a:noFill/>
            </a:ln>
            <a:effectLst/>
          </c:spPr>
          <c:invertIfNegative val="0"/>
          <c:cat>
            <c:strRef>
              <c:f>'Input Data'!$A$164:$A$175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Data'!$D$164:$D$175</c:f>
              <c:numCache>
                <c:formatCode>General</c:formatCode>
                <c:ptCount val="12"/>
                <c:pt idx="0">
                  <c:v>22</c:v>
                </c:pt>
                <c:pt idx="1">
                  <c:v>13</c:v>
                </c:pt>
                <c:pt idx="2">
                  <c:v>13</c:v>
                </c:pt>
                <c:pt idx="3">
                  <c:v>21</c:v>
                </c:pt>
                <c:pt idx="4">
                  <c:v>15</c:v>
                </c:pt>
                <c:pt idx="5">
                  <c:v>10</c:v>
                </c:pt>
                <c:pt idx="6">
                  <c:v>16</c:v>
                </c:pt>
                <c:pt idx="7">
                  <c:v>15</c:v>
                </c:pt>
                <c:pt idx="8">
                  <c:v>12</c:v>
                </c:pt>
                <c:pt idx="9">
                  <c:v>16</c:v>
                </c:pt>
                <c:pt idx="10">
                  <c:v>11</c:v>
                </c:pt>
                <c:pt idx="11">
                  <c:v>20</c:v>
                </c:pt>
              </c:numCache>
            </c:numRef>
          </c:val>
          <c:extLst>
            <c:ext xmlns:c16="http://schemas.microsoft.com/office/drawing/2014/chart" uri="{C3380CC4-5D6E-409C-BE32-E72D297353CC}">
              <c16:uniqueId val="{00000002-1B15-4AB3-A795-D6D4C8099D24}"/>
            </c:ext>
          </c:extLst>
        </c:ser>
        <c:ser>
          <c:idx val="3"/>
          <c:order val="3"/>
          <c:tx>
            <c:strRef>
              <c:f>'Input Data'!$E$163</c:f>
              <c:strCache>
                <c:ptCount val="1"/>
                <c:pt idx="0">
                  <c:v>Upcoming </c:v>
                </c:pt>
              </c:strCache>
            </c:strRef>
          </c:tx>
          <c:spPr>
            <a:solidFill>
              <a:schemeClr val="accent4"/>
            </a:solidFill>
            <a:ln>
              <a:noFill/>
            </a:ln>
            <a:effectLst/>
          </c:spPr>
          <c:invertIfNegative val="0"/>
          <c:cat>
            <c:strRef>
              <c:f>'Input Data'!$A$164:$A$175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Data'!$E$164:$E$175</c:f>
              <c:numCache>
                <c:formatCode>General</c:formatCode>
                <c:ptCount val="12"/>
                <c:pt idx="0">
                  <c:v>13</c:v>
                </c:pt>
                <c:pt idx="1">
                  <c:v>12</c:v>
                </c:pt>
                <c:pt idx="2">
                  <c:v>21</c:v>
                </c:pt>
                <c:pt idx="3">
                  <c:v>21</c:v>
                </c:pt>
                <c:pt idx="4">
                  <c:v>23</c:v>
                </c:pt>
                <c:pt idx="5">
                  <c:v>20</c:v>
                </c:pt>
                <c:pt idx="6">
                  <c:v>17</c:v>
                </c:pt>
                <c:pt idx="7">
                  <c:v>11</c:v>
                </c:pt>
                <c:pt idx="8">
                  <c:v>11</c:v>
                </c:pt>
                <c:pt idx="9">
                  <c:v>22</c:v>
                </c:pt>
                <c:pt idx="10">
                  <c:v>14</c:v>
                </c:pt>
                <c:pt idx="11">
                  <c:v>13</c:v>
                </c:pt>
              </c:numCache>
            </c:numRef>
          </c:val>
          <c:extLst>
            <c:ext xmlns:c16="http://schemas.microsoft.com/office/drawing/2014/chart" uri="{C3380CC4-5D6E-409C-BE32-E72D297353CC}">
              <c16:uniqueId val="{00000003-1B15-4AB3-A795-D6D4C8099D24}"/>
            </c:ext>
          </c:extLst>
        </c:ser>
        <c:ser>
          <c:idx val="4"/>
          <c:order val="4"/>
          <c:tx>
            <c:strRef>
              <c:f>'Input Data'!$F$163</c:f>
              <c:strCache>
                <c:ptCount val="1"/>
                <c:pt idx="0">
                  <c:v>Overdue</c:v>
                </c:pt>
              </c:strCache>
            </c:strRef>
          </c:tx>
          <c:spPr>
            <a:solidFill>
              <a:schemeClr val="accent5"/>
            </a:solidFill>
            <a:ln>
              <a:noFill/>
            </a:ln>
            <a:effectLst/>
          </c:spPr>
          <c:invertIfNegative val="0"/>
          <c:cat>
            <c:strRef>
              <c:f>'Input Data'!$A$164:$A$175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 Data'!$F$164:$F$175</c:f>
              <c:numCache>
                <c:formatCode>General</c:formatCode>
                <c:ptCount val="12"/>
                <c:pt idx="0">
                  <c:v>22</c:v>
                </c:pt>
                <c:pt idx="1">
                  <c:v>13</c:v>
                </c:pt>
                <c:pt idx="2">
                  <c:v>13</c:v>
                </c:pt>
                <c:pt idx="3">
                  <c:v>21</c:v>
                </c:pt>
                <c:pt idx="4">
                  <c:v>15</c:v>
                </c:pt>
                <c:pt idx="5">
                  <c:v>10</c:v>
                </c:pt>
                <c:pt idx="6">
                  <c:v>16</c:v>
                </c:pt>
                <c:pt idx="7">
                  <c:v>15</c:v>
                </c:pt>
                <c:pt idx="8">
                  <c:v>12</c:v>
                </c:pt>
                <c:pt idx="9">
                  <c:v>16</c:v>
                </c:pt>
                <c:pt idx="10">
                  <c:v>11</c:v>
                </c:pt>
                <c:pt idx="11">
                  <c:v>20</c:v>
                </c:pt>
              </c:numCache>
            </c:numRef>
          </c:val>
          <c:extLst>
            <c:ext xmlns:c16="http://schemas.microsoft.com/office/drawing/2014/chart" uri="{C3380CC4-5D6E-409C-BE32-E72D297353CC}">
              <c16:uniqueId val="{00000004-1B15-4AB3-A795-D6D4C8099D24}"/>
            </c:ext>
          </c:extLst>
        </c:ser>
        <c:dLbls>
          <c:showLegendKey val="0"/>
          <c:showVal val="0"/>
          <c:showCatName val="0"/>
          <c:showSerName val="0"/>
          <c:showPercent val="0"/>
          <c:showBubbleSize val="0"/>
        </c:dLbls>
        <c:gapWidth val="219"/>
        <c:overlap val="-27"/>
        <c:axId val="1829130592"/>
        <c:axId val="1810321936"/>
      </c:barChart>
      <c:catAx>
        <c:axId val="182913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10321936"/>
        <c:crosses val="autoZero"/>
        <c:auto val="1"/>
        <c:lblAlgn val="ctr"/>
        <c:lblOffset val="100"/>
        <c:noMultiLvlLbl val="0"/>
      </c:catAx>
      <c:valAx>
        <c:axId val="181032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3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10242</xdr:colOff>
      <xdr:row>0</xdr:row>
      <xdr:rowOff>0</xdr:rowOff>
    </xdr:from>
    <xdr:to>
      <xdr:col>16</xdr:col>
      <xdr:colOff>11603</xdr:colOff>
      <xdr:row>30</xdr:row>
      <xdr:rowOff>96069</xdr:rowOff>
    </xdr:to>
    <xdr:pic>
      <xdr:nvPicPr>
        <xdr:cNvPr id="3" name="Picture 2">
          <a:extLst>
            <a:ext uri="{FF2B5EF4-FFF2-40B4-BE49-F238E27FC236}">
              <a16:creationId xmlns:a16="http://schemas.microsoft.com/office/drawing/2014/main" id="{962DE377-0ED6-A74D-65B4-DAE69A45839F}"/>
            </a:ext>
          </a:extLst>
        </xdr:cNvPr>
        <xdr:cNvPicPr>
          <a:picLocks noChangeAspect="1"/>
        </xdr:cNvPicPr>
      </xdr:nvPicPr>
      <xdr:blipFill>
        <a:blip xmlns:r="http://schemas.openxmlformats.org/officeDocument/2006/relationships" r:embed="rId1"/>
        <a:stretch>
          <a:fillRect/>
        </a:stretch>
      </xdr:blipFill>
      <xdr:spPr>
        <a:xfrm>
          <a:off x="10242" y="0"/>
          <a:ext cx="9833619" cy="5995424"/>
        </a:xfrm>
        <a:prstGeom prst="rect">
          <a:avLst/>
        </a:prstGeom>
      </xdr:spPr>
    </xdr:pic>
    <xdr:clientData/>
  </xdr:twoCellAnchor>
  <xdr:twoCellAnchor editAs="oneCell">
    <xdr:from>
      <xdr:col>0</xdr:col>
      <xdr:colOff>47624</xdr:colOff>
      <xdr:row>30</xdr:row>
      <xdr:rowOff>95251</xdr:rowOff>
    </xdr:from>
    <xdr:to>
      <xdr:col>15</xdr:col>
      <xdr:colOff>590549</xdr:colOff>
      <xdr:row>43</xdr:row>
      <xdr:rowOff>38100</xdr:rowOff>
    </xdr:to>
    <xdr:pic>
      <xdr:nvPicPr>
        <xdr:cNvPr id="5" name="Picture 4">
          <a:extLst>
            <a:ext uri="{FF2B5EF4-FFF2-40B4-BE49-F238E27FC236}">
              <a16:creationId xmlns:a16="http://schemas.microsoft.com/office/drawing/2014/main" id="{DEC151E2-2BF8-60A3-D027-31CD804B9B1C}"/>
            </a:ext>
          </a:extLst>
        </xdr:cNvPr>
        <xdr:cNvPicPr>
          <a:picLocks noChangeAspect="1"/>
        </xdr:cNvPicPr>
      </xdr:nvPicPr>
      <xdr:blipFill>
        <a:blip xmlns:r="http://schemas.openxmlformats.org/officeDocument/2006/relationships" r:embed="rId2"/>
        <a:stretch>
          <a:fillRect/>
        </a:stretch>
      </xdr:blipFill>
      <xdr:spPr>
        <a:xfrm>
          <a:off x="47624" y="5867401"/>
          <a:ext cx="9686925" cy="2447924"/>
        </a:xfrm>
        <a:prstGeom prst="rect">
          <a:avLst/>
        </a:prstGeom>
      </xdr:spPr>
    </xdr:pic>
    <xdr:clientData/>
  </xdr:twoCellAnchor>
  <xdr:twoCellAnchor editAs="oneCell">
    <xdr:from>
      <xdr:col>5</xdr:col>
      <xdr:colOff>314325</xdr:colOff>
      <xdr:row>5</xdr:row>
      <xdr:rowOff>104775</xdr:rowOff>
    </xdr:from>
    <xdr:to>
      <xdr:col>8</xdr:col>
      <xdr:colOff>224878</xdr:colOff>
      <xdr:row>6</xdr:row>
      <xdr:rowOff>114301</xdr:rowOff>
    </xdr:to>
    <xdr:pic>
      <xdr:nvPicPr>
        <xdr:cNvPr id="7" name="Picture 6">
          <a:extLst>
            <a:ext uri="{FF2B5EF4-FFF2-40B4-BE49-F238E27FC236}">
              <a16:creationId xmlns:a16="http://schemas.microsoft.com/office/drawing/2014/main" id="{8C37C163-CBBC-4773-4DDD-C5BA79F717E4}"/>
            </a:ext>
          </a:extLst>
        </xdr:cNvPr>
        <xdr:cNvPicPr>
          <a:picLocks noChangeAspect="1"/>
        </xdr:cNvPicPr>
      </xdr:nvPicPr>
      <xdr:blipFill>
        <a:blip xmlns:r="http://schemas.openxmlformats.org/officeDocument/2006/relationships" r:embed="rId3"/>
        <a:stretch>
          <a:fillRect/>
        </a:stretch>
      </xdr:blipFill>
      <xdr:spPr>
        <a:xfrm>
          <a:off x="3362325" y="1066800"/>
          <a:ext cx="1739353" cy="200026"/>
        </a:xfrm>
        <a:prstGeom prst="rect">
          <a:avLst/>
        </a:prstGeom>
      </xdr:spPr>
    </xdr:pic>
    <xdr:clientData/>
  </xdr:twoCellAnchor>
  <xdr:twoCellAnchor editAs="oneCell">
    <xdr:from>
      <xdr:col>32</xdr:col>
      <xdr:colOff>542925</xdr:colOff>
      <xdr:row>7</xdr:row>
      <xdr:rowOff>28574</xdr:rowOff>
    </xdr:from>
    <xdr:to>
      <xdr:col>35</xdr:col>
      <xdr:colOff>514601</xdr:colOff>
      <xdr:row>16</xdr:row>
      <xdr:rowOff>162201</xdr:rowOff>
    </xdr:to>
    <xdr:pic>
      <xdr:nvPicPr>
        <xdr:cNvPr id="9" name="Picture 8">
          <a:extLst>
            <a:ext uri="{FF2B5EF4-FFF2-40B4-BE49-F238E27FC236}">
              <a16:creationId xmlns:a16="http://schemas.microsoft.com/office/drawing/2014/main" id="{7F357B20-8666-6C2A-45C1-673F91ECC6EF}"/>
            </a:ext>
          </a:extLst>
        </xdr:cNvPr>
        <xdr:cNvPicPr>
          <a:picLocks noChangeAspect="1"/>
        </xdr:cNvPicPr>
      </xdr:nvPicPr>
      <xdr:blipFill>
        <a:blip xmlns:r="http://schemas.openxmlformats.org/officeDocument/2006/relationships" r:embed="rId4"/>
        <a:stretch>
          <a:fillRect/>
        </a:stretch>
      </xdr:blipFill>
      <xdr:spPr>
        <a:xfrm>
          <a:off x="20050125" y="1381124"/>
          <a:ext cx="1800476" cy="1848127"/>
        </a:xfrm>
        <a:prstGeom prst="rect">
          <a:avLst/>
        </a:prstGeom>
      </xdr:spPr>
    </xdr:pic>
    <xdr:clientData/>
  </xdr:twoCellAnchor>
  <xdr:twoCellAnchor editAs="oneCell">
    <xdr:from>
      <xdr:col>0</xdr:col>
      <xdr:colOff>114300</xdr:colOff>
      <xdr:row>0</xdr:row>
      <xdr:rowOff>0</xdr:rowOff>
    </xdr:from>
    <xdr:to>
      <xdr:col>3</xdr:col>
      <xdr:colOff>190766</xdr:colOff>
      <xdr:row>5</xdr:row>
      <xdr:rowOff>57150</xdr:rowOff>
    </xdr:to>
    <xdr:pic>
      <xdr:nvPicPr>
        <xdr:cNvPr id="10" name="Picture 9">
          <a:extLst>
            <a:ext uri="{FF2B5EF4-FFF2-40B4-BE49-F238E27FC236}">
              <a16:creationId xmlns:a16="http://schemas.microsoft.com/office/drawing/2014/main" id="{9F4AABF5-EAAA-34D3-450F-9C4990A74088}"/>
            </a:ext>
          </a:extLst>
        </xdr:cNvPr>
        <xdr:cNvPicPr>
          <a:picLocks noChangeAspect="1"/>
        </xdr:cNvPicPr>
      </xdr:nvPicPr>
      <xdr:blipFill>
        <a:blip xmlns:r="http://schemas.openxmlformats.org/officeDocument/2006/relationships" r:embed="rId5"/>
        <a:stretch>
          <a:fillRect/>
        </a:stretch>
      </xdr:blipFill>
      <xdr:spPr>
        <a:xfrm>
          <a:off x="114300" y="0"/>
          <a:ext cx="1905266" cy="1019175"/>
        </a:xfrm>
        <a:prstGeom prst="rect">
          <a:avLst/>
        </a:prstGeom>
      </xdr:spPr>
    </xdr:pic>
    <xdr:clientData/>
  </xdr:twoCellAnchor>
  <xdr:twoCellAnchor editAs="oneCell">
    <xdr:from>
      <xdr:col>0</xdr:col>
      <xdr:colOff>276226</xdr:colOff>
      <xdr:row>0</xdr:row>
      <xdr:rowOff>28575</xdr:rowOff>
    </xdr:from>
    <xdr:to>
      <xdr:col>2</xdr:col>
      <xdr:colOff>352426</xdr:colOff>
      <xdr:row>1</xdr:row>
      <xdr:rowOff>66707</xdr:rowOff>
    </xdr:to>
    <xdr:pic>
      <xdr:nvPicPr>
        <xdr:cNvPr id="11" name="Picture 10">
          <a:extLst>
            <a:ext uri="{FF2B5EF4-FFF2-40B4-BE49-F238E27FC236}">
              <a16:creationId xmlns:a16="http://schemas.microsoft.com/office/drawing/2014/main" id="{99A0EE1D-4AD1-6068-0818-D4DA66F55E6F}"/>
            </a:ext>
          </a:extLst>
        </xdr:cNvPr>
        <xdr:cNvPicPr>
          <a:picLocks noChangeAspect="1"/>
        </xdr:cNvPicPr>
      </xdr:nvPicPr>
      <xdr:blipFill>
        <a:blip xmlns:r="http://schemas.openxmlformats.org/officeDocument/2006/relationships" r:embed="rId6"/>
        <a:stretch>
          <a:fillRect/>
        </a:stretch>
      </xdr:blipFill>
      <xdr:spPr>
        <a:xfrm>
          <a:off x="276226" y="28575"/>
          <a:ext cx="1295400" cy="228632"/>
        </a:xfrm>
        <a:prstGeom prst="rect">
          <a:avLst/>
        </a:prstGeom>
      </xdr:spPr>
    </xdr:pic>
    <xdr:clientData/>
  </xdr:twoCellAnchor>
  <xdr:twoCellAnchor editAs="oneCell">
    <xdr:from>
      <xdr:col>16</xdr:col>
      <xdr:colOff>0</xdr:colOff>
      <xdr:row>0</xdr:row>
      <xdr:rowOff>0</xdr:rowOff>
    </xdr:from>
    <xdr:to>
      <xdr:col>28</xdr:col>
      <xdr:colOff>420180</xdr:colOff>
      <xdr:row>4</xdr:row>
      <xdr:rowOff>123949</xdr:rowOff>
    </xdr:to>
    <xdr:pic>
      <xdr:nvPicPr>
        <xdr:cNvPr id="12" name="Picture 11">
          <a:extLst>
            <a:ext uri="{FF2B5EF4-FFF2-40B4-BE49-F238E27FC236}">
              <a16:creationId xmlns:a16="http://schemas.microsoft.com/office/drawing/2014/main" id="{751D0526-1811-882D-10EF-7515CC0EAA0F}"/>
            </a:ext>
          </a:extLst>
        </xdr:cNvPr>
        <xdr:cNvPicPr>
          <a:picLocks noChangeAspect="1"/>
        </xdr:cNvPicPr>
      </xdr:nvPicPr>
      <xdr:blipFill>
        <a:blip xmlns:r="http://schemas.openxmlformats.org/officeDocument/2006/relationships" r:embed="rId7"/>
        <a:stretch>
          <a:fillRect/>
        </a:stretch>
      </xdr:blipFill>
      <xdr:spPr>
        <a:xfrm>
          <a:off x="9753600" y="0"/>
          <a:ext cx="7735380" cy="885949"/>
        </a:xfrm>
        <a:prstGeom prst="rect">
          <a:avLst/>
        </a:prstGeom>
      </xdr:spPr>
    </xdr:pic>
    <xdr:clientData/>
  </xdr:twoCellAnchor>
  <xdr:twoCellAnchor editAs="oneCell">
    <xdr:from>
      <xdr:col>28</xdr:col>
      <xdr:colOff>419100</xdr:colOff>
      <xdr:row>0</xdr:row>
      <xdr:rowOff>0</xdr:rowOff>
    </xdr:from>
    <xdr:to>
      <xdr:col>39</xdr:col>
      <xdr:colOff>0</xdr:colOff>
      <xdr:row>4</xdr:row>
      <xdr:rowOff>123949</xdr:rowOff>
    </xdr:to>
    <xdr:pic>
      <xdr:nvPicPr>
        <xdr:cNvPr id="13" name="Picture 12">
          <a:extLst>
            <a:ext uri="{FF2B5EF4-FFF2-40B4-BE49-F238E27FC236}">
              <a16:creationId xmlns:a16="http://schemas.microsoft.com/office/drawing/2014/main" id="{4187AF6B-A926-55FF-2935-4156A941C5F4}"/>
            </a:ext>
          </a:extLst>
        </xdr:cNvPr>
        <xdr:cNvPicPr>
          <a:picLocks noChangeAspect="1"/>
        </xdr:cNvPicPr>
      </xdr:nvPicPr>
      <xdr:blipFill>
        <a:blip xmlns:r="http://schemas.openxmlformats.org/officeDocument/2006/relationships" r:embed="rId7"/>
        <a:stretch>
          <a:fillRect/>
        </a:stretch>
      </xdr:blipFill>
      <xdr:spPr>
        <a:xfrm>
          <a:off x="17487900" y="0"/>
          <a:ext cx="6286500" cy="8859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638175</xdr:colOff>
      <xdr:row>15</xdr:row>
      <xdr:rowOff>161925</xdr:rowOff>
    </xdr:from>
    <xdr:to>
      <xdr:col>10</xdr:col>
      <xdr:colOff>342900</xdr:colOff>
      <xdr:row>32</xdr:row>
      <xdr:rowOff>28575</xdr:rowOff>
    </xdr:to>
    <mc:AlternateContent xmlns:mc="http://schemas.openxmlformats.org/markup-compatibility/2006">
      <mc:Choice xmlns:sle15="http://schemas.microsoft.com/office/drawing/2012/slicer" Requires="sle15">
        <xdr:graphicFrame macro="">
          <xdr:nvGraphicFramePr>
            <xdr:cNvPr id="2" name="INFLOWS">
              <a:extLst>
                <a:ext uri="{FF2B5EF4-FFF2-40B4-BE49-F238E27FC236}">
                  <a16:creationId xmlns:a16="http://schemas.microsoft.com/office/drawing/2014/main" id="{4BDBDDBA-96F9-C1E6-F49C-3DA5320D138D}"/>
                </a:ext>
              </a:extLst>
            </xdr:cNvPr>
            <xdr:cNvGraphicFramePr/>
          </xdr:nvGraphicFramePr>
          <xdr:xfrm>
            <a:off x="0" y="0"/>
            <a:ext cx="0" cy="0"/>
          </xdr:xfrm>
          <a:graphic>
            <a:graphicData uri="http://schemas.microsoft.com/office/drawing/2010/slicer">
              <sle:slicer xmlns:sle="http://schemas.microsoft.com/office/drawing/2010/slicer" name="INFLOWS"/>
            </a:graphicData>
          </a:graphic>
        </xdr:graphicFrame>
      </mc:Choice>
      <mc:Fallback>
        <xdr:sp macro="" textlink="">
          <xdr:nvSpPr>
            <xdr:cNvPr id="0" name=""/>
            <xdr:cNvSpPr>
              <a:spLocks noTextEdit="1"/>
            </xdr:cNvSpPr>
          </xdr:nvSpPr>
          <xdr:spPr>
            <a:xfrm>
              <a:off x="15116175" y="6099175"/>
              <a:ext cx="1831975" cy="4454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9525</xdr:colOff>
      <xdr:row>15</xdr:row>
      <xdr:rowOff>161925</xdr:rowOff>
    </xdr:from>
    <xdr:to>
      <xdr:col>9</xdr:col>
      <xdr:colOff>428625</xdr:colOff>
      <xdr:row>31</xdr:row>
      <xdr:rowOff>257175</xdr:rowOff>
    </xdr:to>
    <mc:AlternateContent xmlns:mc="http://schemas.openxmlformats.org/markup-compatibility/2006">
      <mc:Choice xmlns:sle15="http://schemas.microsoft.com/office/drawing/2012/slicer" Requires="sle15">
        <xdr:graphicFrame macro="">
          <xdr:nvGraphicFramePr>
            <xdr:cNvPr id="3" name="Period/Month">
              <a:extLst>
                <a:ext uri="{FF2B5EF4-FFF2-40B4-BE49-F238E27FC236}">
                  <a16:creationId xmlns:a16="http://schemas.microsoft.com/office/drawing/2014/main" id="{2D7F2952-F262-AEA9-1B15-A897544BBBE3}"/>
                </a:ext>
              </a:extLst>
            </xdr:cNvPr>
            <xdr:cNvGraphicFramePr/>
          </xdr:nvGraphicFramePr>
          <xdr:xfrm>
            <a:off x="0" y="0"/>
            <a:ext cx="0" cy="0"/>
          </xdr:xfrm>
          <a:graphic>
            <a:graphicData uri="http://schemas.microsoft.com/office/drawing/2010/slicer">
              <sle:slicer xmlns:sle="http://schemas.microsoft.com/office/drawing/2010/slicer" name="Period/Month"/>
            </a:graphicData>
          </a:graphic>
        </xdr:graphicFrame>
      </mc:Choice>
      <mc:Fallback>
        <xdr:sp macro="" textlink="">
          <xdr:nvSpPr>
            <xdr:cNvPr id="0" name=""/>
            <xdr:cNvSpPr>
              <a:spLocks noTextEdit="1"/>
            </xdr:cNvSpPr>
          </xdr:nvSpPr>
          <xdr:spPr>
            <a:xfrm>
              <a:off x="13074650" y="6099175"/>
              <a:ext cx="1831975" cy="4413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114300</xdr:colOff>
      <xdr:row>15</xdr:row>
      <xdr:rowOff>166686</xdr:rowOff>
    </xdr:from>
    <xdr:to>
      <xdr:col>7</xdr:col>
      <xdr:colOff>2047875</xdr:colOff>
      <xdr:row>32</xdr:row>
      <xdr:rowOff>180975</xdr:rowOff>
    </xdr:to>
    <xdr:graphicFrame macro="">
      <xdr:nvGraphicFramePr>
        <xdr:cNvPr id="4" name="Chart 3">
          <a:extLst>
            <a:ext uri="{FF2B5EF4-FFF2-40B4-BE49-F238E27FC236}">
              <a16:creationId xmlns:a16="http://schemas.microsoft.com/office/drawing/2014/main" id="{D36B1F1C-5A6E-7BAA-EE13-69BD118AB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419100</xdr:colOff>
      <xdr:row>1</xdr:row>
      <xdr:rowOff>23131</xdr:rowOff>
    </xdr:from>
    <xdr:to>
      <xdr:col>10</xdr:col>
      <xdr:colOff>390525</xdr:colOff>
      <xdr:row>15</xdr:row>
      <xdr:rowOff>108856</xdr:rowOff>
    </xdr:to>
    <mc:AlternateContent xmlns:mc="http://schemas.openxmlformats.org/markup-compatibility/2006">
      <mc:Choice xmlns:sle15="http://schemas.microsoft.com/office/drawing/2012/slicer" Requires="sle15">
        <xdr:graphicFrame macro="">
          <xdr:nvGraphicFramePr>
            <xdr:cNvPr id="2" name="incidents">
              <a:extLst>
                <a:ext uri="{FF2B5EF4-FFF2-40B4-BE49-F238E27FC236}">
                  <a16:creationId xmlns:a16="http://schemas.microsoft.com/office/drawing/2014/main" id="{DC82F988-22B9-4196-BBD3-8D739874E094}"/>
                </a:ext>
              </a:extLst>
            </xdr:cNvPr>
            <xdr:cNvGraphicFramePr/>
          </xdr:nvGraphicFramePr>
          <xdr:xfrm>
            <a:off x="0" y="0"/>
            <a:ext cx="0" cy="0"/>
          </xdr:xfrm>
          <a:graphic>
            <a:graphicData uri="http://schemas.microsoft.com/office/drawing/2010/slicer">
              <sle:slicer xmlns:sle="http://schemas.microsoft.com/office/drawing/2010/slicer" name="incidents"/>
            </a:graphicData>
          </a:graphic>
        </xdr:graphicFrame>
      </mc:Choice>
      <mc:Fallback>
        <xdr:sp macro="" textlink="">
          <xdr:nvSpPr>
            <xdr:cNvPr id="0" name=""/>
            <xdr:cNvSpPr>
              <a:spLocks noTextEdit="1"/>
            </xdr:cNvSpPr>
          </xdr:nvSpPr>
          <xdr:spPr>
            <a:xfrm>
              <a:off x="4655741" y="608522"/>
              <a:ext cx="1787128" cy="27249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1</xdr:row>
      <xdr:rowOff>13607</xdr:rowOff>
    </xdr:from>
    <xdr:to>
      <xdr:col>7</xdr:col>
      <xdr:colOff>361950</xdr:colOff>
      <xdr:row>15</xdr:row>
      <xdr:rowOff>127907</xdr:rowOff>
    </xdr:to>
    <xdr:graphicFrame macro="">
      <xdr:nvGraphicFramePr>
        <xdr:cNvPr id="3" name="Chart 2">
          <a:extLst>
            <a:ext uri="{FF2B5EF4-FFF2-40B4-BE49-F238E27FC236}">
              <a16:creationId xmlns:a16="http://schemas.microsoft.com/office/drawing/2014/main" id="{3A46AFD5-1DF2-49AD-9A59-74C9AAF53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381000</xdr:colOff>
      <xdr:row>16</xdr:row>
      <xdr:rowOff>38101</xdr:rowOff>
    </xdr:from>
    <xdr:to>
      <xdr:col>10</xdr:col>
      <xdr:colOff>381000</xdr:colOff>
      <xdr:row>30</xdr:row>
      <xdr:rowOff>114300</xdr:rowOff>
    </xdr:to>
    <mc:AlternateContent xmlns:mc="http://schemas.openxmlformats.org/markup-compatibility/2006">
      <mc:Choice xmlns:sle15="http://schemas.microsoft.com/office/drawing/2012/slicer" Requires="sle15">
        <xdr:graphicFrame macro="">
          <xdr:nvGraphicFramePr>
            <xdr:cNvPr id="4" name="Month 1">
              <a:extLst>
                <a:ext uri="{FF2B5EF4-FFF2-40B4-BE49-F238E27FC236}">
                  <a16:creationId xmlns:a16="http://schemas.microsoft.com/office/drawing/2014/main" id="{46479A2F-E328-4868-9EED-1930752C21F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617641" y="3451226"/>
              <a:ext cx="1815703" cy="289401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9525</xdr:colOff>
      <xdr:row>16</xdr:row>
      <xdr:rowOff>23812</xdr:rowOff>
    </xdr:from>
    <xdr:to>
      <xdr:col>7</xdr:col>
      <xdr:colOff>314325</xdr:colOff>
      <xdr:row>30</xdr:row>
      <xdr:rowOff>100012</xdr:rowOff>
    </xdr:to>
    <xdr:graphicFrame macro="">
      <xdr:nvGraphicFramePr>
        <xdr:cNvPr id="5" name="Chart 4">
          <a:extLst>
            <a:ext uri="{FF2B5EF4-FFF2-40B4-BE49-F238E27FC236}">
              <a16:creationId xmlns:a16="http://schemas.microsoft.com/office/drawing/2014/main" id="{771AD6F7-3AB2-4226-8E1C-505E88EF5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1</xdr:row>
      <xdr:rowOff>19050</xdr:rowOff>
    </xdr:from>
    <xdr:to>
      <xdr:col>18</xdr:col>
      <xdr:colOff>295275</xdr:colOff>
      <xdr:row>15</xdr:row>
      <xdr:rowOff>9525</xdr:rowOff>
    </xdr:to>
    <xdr:graphicFrame macro="">
      <xdr:nvGraphicFramePr>
        <xdr:cNvPr id="6" name="Chart 5">
          <a:extLst>
            <a:ext uri="{FF2B5EF4-FFF2-40B4-BE49-F238E27FC236}">
              <a16:creationId xmlns:a16="http://schemas.microsoft.com/office/drawing/2014/main" id="{5EFA5240-4140-4622-AB3D-2B68BE668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16</xdr:row>
      <xdr:rowOff>23812</xdr:rowOff>
    </xdr:from>
    <xdr:to>
      <xdr:col>18</xdr:col>
      <xdr:colOff>304800</xdr:colOff>
      <xdr:row>30</xdr:row>
      <xdr:rowOff>100012</xdr:rowOff>
    </xdr:to>
    <xdr:graphicFrame macro="">
      <xdr:nvGraphicFramePr>
        <xdr:cNvPr id="7" name="Chart 6">
          <a:extLst>
            <a:ext uri="{FF2B5EF4-FFF2-40B4-BE49-F238E27FC236}">
              <a16:creationId xmlns:a16="http://schemas.microsoft.com/office/drawing/2014/main" id="{205A32A8-0263-4932-9B2F-525571C6E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423863</xdr:colOff>
      <xdr:row>16</xdr:row>
      <xdr:rowOff>9524</xdr:rowOff>
    </xdr:from>
    <xdr:to>
      <xdr:col>23</xdr:col>
      <xdr:colOff>333375</xdr:colOff>
      <xdr:row>30</xdr:row>
      <xdr:rowOff>85724</xdr:rowOff>
    </xdr:to>
    <mc:AlternateContent xmlns:mc="http://schemas.openxmlformats.org/markup-compatibility/2006">
      <mc:Choice xmlns:sle15="http://schemas.microsoft.com/office/drawing/2012/slicer" Requires="sle15">
        <xdr:graphicFrame macro="">
          <xdr:nvGraphicFramePr>
            <xdr:cNvPr id="8" name="Month 2">
              <a:extLst>
                <a:ext uri="{FF2B5EF4-FFF2-40B4-BE49-F238E27FC236}">
                  <a16:creationId xmlns:a16="http://schemas.microsoft.com/office/drawing/2014/main" id="{D48E7A0D-ADC4-4AA8-98DF-C8CFFDC8B82F}"/>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1318082" y="3422649"/>
              <a:ext cx="2935684" cy="289401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357188</xdr:colOff>
      <xdr:row>32</xdr:row>
      <xdr:rowOff>38099</xdr:rowOff>
    </xdr:from>
    <xdr:to>
      <xdr:col>10</xdr:col>
      <xdr:colOff>357188</xdr:colOff>
      <xdr:row>46</xdr:row>
      <xdr:rowOff>76200</xdr:rowOff>
    </xdr:to>
    <mc:AlternateContent xmlns:mc="http://schemas.openxmlformats.org/markup-compatibility/2006">
      <mc:Choice xmlns:sle15="http://schemas.microsoft.com/office/drawing/2012/slicer" Requires="sle15">
        <xdr:graphicFrame macro="">
          <xdr:nvGraphicFramePr>
            <xdr:cNvPr id="9" name="Month 3">
              <a:extLst>
                <a:ext uri="{FF2B5EF4-FFF2-40B4-BE49-F238E27FC236}">
                  <a16:creationId xmlns:a16="http://schemas.microsoft.com/office/drawing/2014/main" id="{84846D6C-B0FD-468E-8EB7-D37D30CA619C}"/>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4593829" y="6646068"/>
              <a:ext cx="1815703" cy="26773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32</xdr:row>
      <xdr:rowOff>0</xdr:rowOff>
    </xdr:from>
    <xdr:to>
      <xdr:col>7</xdr:col>
      <xdr:colOff>304800</xdr:colOff>
      <xdr:row>46</xdr:row>
      <xdr:rowOff>76200</xdr:rowOff>
    </xdr:to>
    <xdr:graphicFrame macro="">
      <xdr:nvGraphicFramePr>
        <xdr:cNvPr id="10" name="Chart 9">
          <a:extLst>
            <a:ext uri="{FF2B5EF4-FFF2-40B4-BE49-F238E27FC236}">
              <a16:creationId xmlns:a16="http://schemas.microsoft.com/office/drawing/2014/main" id="{225DD86E-F6D2-44BE-8AF0-F6F708C2D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519113</xdr:colOff>
      <xdr:row>31</xdr:row>
      <xdr:rowOff>171450</xdr:rowOff>
    </xdr:from>
    <xdr:to>
      <xdr:col>23</xdr:col>
      <xdr:colOff>333375</xdr:colOff>
      <xdr:row>46</xdr:row>
      <xdr:rowOff>57150</xdr:rowOff>
    </xdr:to>
    <mc:AlternateContent xmlns:mc="http://schemas.openxmlformats.org/markup-compatibility/2006">
      <mc:Choice xmlns:sle15="http://schemas.microsoft.com/office/drawing/2012/slicer" Requires="sle15">
        <xdr:graphicFrame macro="">
          <xdr:nvGraphicFramePr>
            <xdr:cNvPr id="11" name="Month 4">
              <a:extLst>
                <a:ext uri="{FF2B5EF4-FFF2-40B4-BE49-F238E27FC236}">
                  <a16:creationId xmlns:a16="http://schemas.microsoft.com/office/drawing/2014/main" id="{AB376289-DE16-40E8-AF1B-447A168677B5}"/>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11413332" y="6590903"/>
              <a:ext cx="2840434" cy="27134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11</xdr:col>
      <xdr:colOff>66675</xdr:colOff>
      <xdr:row>32</xdr:row>
      <xdr:rowOff>0</xdr:rowOff>
    </xdr:from>
    <xdr:to>
      <xdr:col>18</xdr:col>
      <xdr:colOff>371475</xdr:colOff>
      <xdr:row>46</xdr:row>
      <xdr:rowOff>76200</xdr:rowOff>
    </xdr:to>
    <xdr:graphicFrame macro="">
      <xdr:nvGraphicFramePr>
        <xdr:cNvPr id="12" name="Chart 11">
          <a:extLst>
            <a:ext uri="{FF2B5EF4-FFF2-40B4-BE49-F238E27FC236}">
              <a16:creationId xmlns:a16="http://schemas.microsoft.com/office/drawing/2014/main" id="{EFB8D5E4-07DC-40F6-8A93-2F2AF6F82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15</xdr:col>
      <xdr:colOff>514350</xdr:colOff>
      <xdr:row>47</xdr:row>
      <xdr:rowOff>0</xdr:rowOff>
    </xdr:from>
    <xdr:to>
      <xdr:col>18</xdr:col>
      <xdr:colOff>295276</xdr:colOff>
      <xdr:row>67</xdr:row>
      <xdr:rowOff>114300</xdr:rowOff>
    </xdr:to>
    <mc:AlternateContent xmlns:mc="http://schemas.openxmlformats.org/markup-compatibility/2006">
      <mc:Choice xmlns:sle15="http://schemas.microsoft.com/office/drawing/2012/slicer" Requires="sle15">
        <xdr:graphicFrame macro="">
          <xdr:nvGraphicFramePr>
            <xdr:cNvPr id="13" name="Month 5">
              <a:extLst>
                <a:ext uri="{FF2B5EF4-FFF2-40B4-BE49-F238E27FC236}">
                  <a16:creationId xmlns:a16="http://schemas.microsoft.com/office/drawing/2014/main" id="{C40C4131-52DC-464B-AEF5-D5B1C6F2B05F}"/>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dr:sp macro="" textlink="">
          <xdr:nvSpPr>
            <xdr:cNvPr id="0" name=""/>
            <xdr:cNvSpPr>
              <a:spLocks noTextEdit="1"/>
            </xdr:cNvSpPr>
          </xdr:nvSpPr>
          <xdr:spPr>
            <a:xfrm>
              <a:off x="9592866" y="9435703"/>
              <a:ext cx="1596629" cy="388461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533400</xdr:colOff>
      <xdr:row>46</xdr:row>
      <xdr:rowOff>180975</xdr:rowOff>
    </xdr:from>
    <xdr:to>
      <xdr:col>23</xdr:col>
      <xdr:colOff>333375</xdr:colOff>
      <xdr:row>67</xdr:row>
      <xdr:rowOff>104775</xdr:rowOff>
    </xdr:to>
    <mc:AlternateContent xmlns:mc="http://schemas.openxmlformats.org/markup-compatibility/2006">
      <mc:Choice xmlns:sle15="http://schemas.microsoft.com/office/drawing/2012/slicer" Requires="sle15">
        <xdr:graphicFrame macro="">
          <xdr:nvGraphicFramePr>
            <xdr:cNvPr id="14" name="Location">
              <a:extLst>
                <a:ext uri="{FF2B5EF4-FFF2-40B4-BE49-F238E27FC236}">
                  <a16:creationId xmlns:a16="http://schemas.microsoft.com/office/drawing/2014/main" id="{923D6C2D-FA4B-4A06-8B8E-9269157E69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427619" y="9428163"/>
              <a:ext cx="2826147" cy="388262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76200</xdr:colOff>
      <xdr:row>47</xdr:row>
      <xdr:rowOff>0</xdr:rowOff>
    </xdr:from>
    <xdr:to>
      <xdr:col>15</xdr:col>
      <xdr:colOff>409575</xdr:colOff>
      <xdr:row>67</xdr:row>
      <xdr:rowOff>152400</xdr:rowOff>
    </xdr:to>
    <xdr:graphicFrame macro="">
      <xdr:nvGraphicFramePr>
        <xdr:cNvPr id="15" name="Chart 14">
          <a:extLst>
            <a:ext uri="{FF2B5EF4-FFF2-40B4-BE49-F238E27FC236}">
              <a16:creationId xmlns:a16="http://schemas.microsoft.com/office/drawing/2014/main" id="{7498AE61-40F3-4B43-9E98-5464217DB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69</xdr:row>
      <xdr:rowOff>0</xdr:rowOff>
    </xdr:from>
    <xdr:to>
      <xdr:col>18</xdr:col>
      <xdr:colOff>266700</xdr:colOff>
      <xdr:row>88</xdr:row>
      <xdr:rowOff>76199</xdr:rowOff>
    </xdr:to>
    <xdr:graphicFrame macro="">
      <xdr:nvGraphicFramePr>
        <xdr:cNvPr id="16" name="Chart 15">
          <a:extLst>
            <a:ext uri="{FF2B5EF4-FFF2-40B4-BE49-F238E27FC236}">
              <a16:creationId xmlns:a16="http://schemas.microsoft.com/office/drawing/2014/main" id="{6E643ABA-4938-4E79-B7DE-B4A4805B8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18</xdr:col>
      <xdr:colOff>504825</xdr:colOff>
      <xdr:row>68</xdr:row>
      <xdr:rowOff>185739</xdr:rowOff>
    </xdr:from>
    <xdr:to>
      <xdr:col>23</xdr:col>
      <xdr:colOff>304800</xdr:colOff>
      <xdr:row>88</xdr:row>
      <xdr:rowOff>133350</xdr:rowOff>
    </xdr:to>
    <mc:AlternateContent xmlns:mc="http://schemas.openxmlformats.org/markup-compatibility/2006">
      <mc:Choice xmlns:sle15="http://schemas.microsoft.com/office/drawing/2012/slicer" Requires="sle15">
        <xdr:graphicFrame macro="">
          <xdr:nvGraphicFramePr>
            <xdr:cNvPr id="17" name="Month 6">
              <a:extLst>
                <a:ext uri="{FF2B5EF4-FFF2-40B4-BE49-F238E27FC236}">
                  <a16:creationId xmlns:a16="http://schemas.microsoft.com/office/drawing/2014/main" id="{696CCCE9-7495-4553-85E8-F32369CD5457}"/>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dr:sp macro="" textlink="">
          <xdr:nvSpPr>
            <xdr:cNvPr id="0" name=""/>
            <xdr:cNvSpPr>
              <a:spLocks noTextEdit="1"/>
            </xdr:cNvSpPr>
          </xdr:nvSpPr>
          <xdr:spPr>
            <a:xfrm>
              <a:off x="11399044" y="13580270"/>
              <a:ext cx="2826147" cy="37179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428626</xdr:colOff>
      <xdr:row>88</xdr:row>
      <xdr:rowOff>161925</xdr:rowOff>
    </xdr:from>
    <xdr:to>
      <xdr:col>23</xdr:col>
      <xdr:colOff>276226</xdr:colOff>
      <xdr:row>96</xdr:row>
      <xdr:rowOff>66675</xdr:rowOff>
    </xdr:to>
    <mc:AlternateContent xmlns:mc="http://schemas.openxmlformats.org/markup-compatibility/2006">
      <mc:Choice xmlns:sle15="http://schemas.microsoft.com/office/drawing/2012/slicer" Requires="sle15">
        <xdr:graphicFrame macro="">
          <xdr:nvGraphicFramePr>
            <xdr:cNvPr id="18" name="INFLOWS 1">
              <a:extLst>
                <a:ext uri="{FF2B5EF4-FFF2-40B4-BE49-F238E27FC236}">
                  <a16:creationId xmlns:a16="http://schemas.microsoft.com/office/drawing/2014/main" id="{E3776873-0C1E-468C-A42A-4EE475790B98}"/>
                </a:ext>
              </a:extLst>
            </xdr:cNvPr>
            <xdr:cNvGraphicFramePr/>
          </xdr:nvGraphicFramePr>
          <xdr:xfrm>
            <a:off x="0" y="0"/>
            <a:ext cx="0" cy="0"/>
          </xdr:xfrm>
          <a:graphic>
            <a:graphicData uri="http://schemas.microsoft.com/office/drawing/2010/slicer">
              <sle:slicer xmlns:sle="http://schemas.microsoft.com/office/drawing/2010/slicer" name="INFLOWS 1"/>
            </a:graphicData>
          </a:graphic>
        </xdr:graphicFrame>
      </mc:Choice>
      <mc:Fallback>
        <xdr:sp macro="" textlink="">
          <xdr:nvSpPr>
            <xdr:cNvPr id="0" name=""/>
            <xdr:cNvSpPr>
              <a:spLocks noTextEdit="1"/>
            </xdr:cNvSpPr>
          </xdr:nvSpPr>
          <xdr:spPr>
            <a:xfrm>
              <a:off x="12533314" y="17326769"/>
              <a:ext cx="1663303" cy="1412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342900</xdr:colOff>
      <xdr:row>88</xdr:row>
      <xdr:rowOff>152399</xdr:rowOff>
    </xdr:from>
    <xdr:to>
      <xdr:col>20</xdr:col>
      <xdr:colOff>390526</xdr:colOff>
      <xdr:row>112</xdr:row>
      <xdr:rowOff>161924</xdr:rowOff>
    </xdr:to>
    <mc:AlternateContent xmlns:mc="http://schemas.openxmlformats.org/markup-compatibility/2006">
      <mc:Choice xmlns:sle15="http://schemas.microsoft.com/office/drawing/2012/slicer" Requires="sle15">
        <xdr:graphicFrame macro="">
          <xdr:nvGraphicFramePr>
            <xdr:cNvPr id="19" name="Period/Month 1">
              <a:extLst>
                <a:ext uri="{FF2B5EF4-FFF2-40B4-BE49-F238E27FC236}">
                  <a16:creationId xmlns:a16="http://schemas.microsoft.com/office/drawing/2014/main" id="{0D40DA64-213E-4206-825C-D89DBFA4DD11}"/>
                </a:ext>
              </a:extLst>
            </xdr:cNvPr>
            <xdr:cNvGraphicFramePr/>
          </xdr:nvGraphicFramePr>
          <xdr:xfrm>
            <a:off x="0" y="0"/>
            <a:ext cx="0" cy="0"/>
          </xdr:xfrm>
          <a:graphic>
            <a:graphicData uri="http://schemas.microsoft.com/office/drawing/2010/slicer">
              <sle:slicer xmlns:sle="http://schemas.microsoft.com/office/drawing/2010/slicer" name="Period/Month 1"/>
            </a:graphicData>
          </a:graphic>
        </xdr:graphicFrame>
      </mc:Choice>
      <mc:Fallback>
        <xdr:sp macro="" textlink="">
          <xdr:nvSpPr>
            <xdr:cNvPr id="0" name=""/>
            <xdr:cNvSpPr>
              <a:spLocks noTextEdit="1"/>
            </xdr:cNvSpPr>
          </xdr:nvSpPr>
          <xdr:spPr>
            <a:xfrm>
              <a:off x="11237119" y="17317243"/>
              <a:ext cx="1258095" cy="4533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104775</xdr:colOff>
      <xdr:row>88</xdr:row>
      <xdr:rowOff>157161</xdr:rowOff>
    </xdr:from>
    <xdr:to>
      <xdr:col>18</xdr:col>
      <xdr:colOff>266700</xdr:colOff>
      <xdr:row>112</xdr:row>
      <xdr:rowOff>133350</xdr:rowOff>
    </xdr:to>
    <xdr:graphicFrame macro="">
      <xdr:nvGraphicFramePr>
        <xdr:cNvPr id="20" name="Chart 19">
          <a:extLst>
            <a:ext uri="{FF2B5EF4-FFF2-40B4-BE49-F238E27FC236}">
              <a16:creationId xmlns:a16="http://schemas.microsoft.com/office/drawing/2014/main" id="{1B8D0041-EA51-4A61-8672-D4F91B772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FB184F6-0404-4B01-9515-630AC6CDEED9}" sourceName="Month">
  <extLst>
    <x:ext xmlns:x15="http://schemas.microsoft.com/office/spreadsheetml/2010/11/main" uri="{2F2917AC-EB37-4324-AD4E-5DD8C200BD13}">
      <x15:tableSlicerCache tableId="3"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Month" xr10:uid="{5CA1BFEA-B716-4F12-836B-286088112F12}" sourceName="Period/Month">
  <extLst>
    <x:ext xmlns:x15="http://schemas.microsoft.com/office/spreadsheetml/2010/11/main" uri="{2F2917AC-EB37-4324-AD4E-5DD8C200BD13}">
      <x15:tableSlicerCache tableId="1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8D016E3-AFCB-464A-89DD-602BA72338B6}" sourceName="Month">
  <extLst>
    <x:ext xmlns:x15="http://schemas.microsoft.com/office/spreadsheetml/2010/11/main" uri="{2F2917AC-EB37-4324-AD4E-5DD8C200BD13}">
      <x15:tableSlicerCache tableId="4"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108B9F63-35FD-4C1B-97FF-A37EF1CD97E6}" sourceName="Month">
  <extLst>
    <x:ext xmlns:x15="http://schemas.microsoft.com/office/spreadsheetml/2010/11/main" uri="{2F2917AC-EB37-4324-AD4E-5DD8C200BD13}">
      <x15:tableSlicerCache tableId="5"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F4C526DB-C4BF-4684-A4EE-5A775B137D98}" sourceName="Month">
  <extLst>
    <x:ext xmlns:x15="http://schemas.microsoft.com/office/spreadsheetml/2010/11/main" uri="{2F2917AC-EB37-4324-AD4E-5DD8C200BD13}">
      <x15:tableSlicerCache tableId="6"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4183D3C4-E67B-4FB0-A634-1B9ABE2FF856}" sourceName="Month">
  <extLst>
    <x:ext xmlns:x15="http://schemas.microsoft.com/office/spreadsheetml/2010/11/main" uri="{2F2917AC-EB37-4324-AD4E-5DD8C200BD13}">
      <x15:tableSlicerCache tableId="7"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5" xr10:uid="{A111CC3D-195E-4377-8A5A-1C9FB93C75FF}" sourceName="Month">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BABEEF0-8A75-4C67-BF73-6BAD2544A0D8}" sourceName="Location">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6" xr10:uid="{9AC5896F-FFA1-48BD-BBAF-A292E102D665}" sourceName="Month">
  <extLst>
    <x:ext xmlns:x15="http://schemas.microsoft.com/office/spreadsheetml/2010/11/main" uri="{2F2917AC-EB37-4324-AD4E-5DD8C200BD13}">
      <x15:tableSlicerCache tableId="9" column="1"/>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OWS" xr10:uid="{8F832347-F47C-4993-8453-7E24B9B301E9}" sourceName="INFLOWS">
  <extLst>
    <x:ext xmlns:x15="http://schemas.microsoft.com/office/spreadsheetml/2010/11/main" uri="{2F2917AC-EB37-4324-AD4E-5DD8C200BD13}">
      <x15:tableSlicerCache tableId="1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LOWS" xr10:uid="{88557FC1-94D8-4DF3-BAB9-D5D4918711F6}" cache="Slicer_INFLOWS" caption="Quarters" rowHeight="241300"/>
  <slicer name="Period/Month" xr10:uid="{EC5728F3-CF10-4D18-B552-D9B2A6E9F6C7}" cache="Slicer_Period_Month" caption="Period/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s" xr10:uid="{A29B25ED-5793-4927-9048-31090FFEEF85}" cache="Slicer_Month" caption="incidents" rowHeight="241300"/>
  <slicer name="Month 1" xr10:uid="{AECA4566-2215-4815-A822-1B53F0B6DEA6}" cache="Slicer_Month1" caption="Reviews" rowHeight="241300"/>
  <slicer name="Month 2" xr10:uid="{6F21BE81-450B-4B46-83AA-C20359F7E727}" cache="Slicer_Month2" caption="Safeguarding and Medication" startItem="3" rowHeight="241300"/>
  <slicer name="Month 3" xr10:uid="{A65FF5B4-4085-4398-A782-6B243D1CB248}" cache="Slicer_Month3" caption="Month" rowHeight="241300"/>
  <slicer name="Month 4" xr10:uid="{7EA34A13-CCDE-4772-BDE5-8A2F3878A51B}" cache="Slicer_Month4" caption="Month" startItem="1" rowHeight="241300"/>
  <slicer name="Month 5" xr10:uid="{8574A8B8-8F9C-4FB9-ABF9-FA52A4F05829}" cache="Slicer_Month5" caption="Month" style="SlicerStyleDark6" rowHeight="241300"/>
  <slicer name="Location" xr10:uid="{191ECCDF-28ED-41F1-A8F3-FEFD0F9C3200}" cache="Slicer_Location" caption="Location" style="SlicerStyleDark2" rowHeight="241300"/>
  <slicer name="Month 6" xr10:uid="{F3DFE396-A83B-41CA-8887-AE3866A7862F}" cache="Slicer_Month6" caption="Month" style="SlicerStyleDark1" rowHeight="241300"/>
  <slicer name="INFLOWS 1" xr10:uid="{1A30A8C6-C305-453C-BC0F-D7686C4BAF9E}" cache="Slicer_INFLOWS" caption="Quarters" rowHeight="241300"/>
  <slicer name="Period/Month 1" xr10:uid="{F1F296A2-7A2E-471F-9A47-08A2DDB0408D}" cache="Slicer_Period_Month" caption="Period/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46942-5EB5-459C-B352-58592572D5BB}" name="Table3" displayName="Table3" ref="A1:D13" totalsRowShown="0" headerRowDxfId="107" dataDxfId="106">
  <autoFilter ref="A1:D13" xr:uid="{34846942-5EB5-459C-B352-58592572D5BB}"/>
  <tableColumns count="4">
    <tableColumn id="1" xr3:uid="{AE787B65-7589-4557-8362-B471EB70D2AD}" name="Month" dataDxfId="111"/>
    <tableColumn id="2" xr3:uid="{4BDC4D5B-7EE4-4914-ADD9-F136BAA2802F}" name="Accidents" dataDxfId="110"/>
    <tableColumn id="3" xr3:uid="{FF0922AD-EA91-4300-8EFD-BF3E300F367E}" name="incidents" dataDxfId="109"/>
    <tableColumn id="4" xr3:uid="{79C3724E-E10D-4082-A781-369D2E1528FD}" name="Near Misses" dataDxfId="10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F3D659-87CB-4D35-909D-CA0ECA26B9C2}" name="Table4" displayName="Table4" ref="A15:C27" totalsRowShown="0" headerRowDxfId="100" dataDxfId="99" headerRowBorderDxfId="104" tableBorderDxfId="105">
  <autoFilter ref="A15:C27" xr:uid="{B3F3D659-87CB-4D35-909D-CA0ECA26B9C2}"/>
  <tableColumns count="3">
    <tableColumn id="1" xr3:uid="{D52FC649-3DD3-43C5-84CB-246F07A8AF30}" name="Month" dataDxfId="103"/>
    <tableColumn id="2" xr3:uid="{20865A43-6B81-4CF3-B113-8AAE8D0DA225}" name="No of Positive Reviews" dataDxfId="102"/>
    <tableColumn id="3" xr3:uid="{444CCF7C-6B48-422A-ADEB-465B132A871D}" name="No of Negative Reviews" dataDxfId="1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B86345-969E-4642-BFDD-E55D2FB6140C}" name="Table5" displayName="Table5" ref="A33:D45" totalsRowShown="0" headerRowDxfId="95" headerRowBorderDxfId="97" tableBorderDxfId="98">
  <autoFilter ref="A33:D45" xr:uid="{AAB86345-969E-4642-BFDD-E55D2FB6140C}"/>
  <tableColumns count="4">
    <tableColumn id="1" xr3:uid="{5FC1CB0E-69AE-4F7D-920C-A9F51E06E202}" name="Month" dataDxfId="96"/>
    <tableColumn id="2" xr3:uid="{FF3C8204-D9E9-4792-8318-4591EB73F325}" name="Safeguarding Issues" dataDxfId="94"/>
    <tableColumn id="3" xr3:uid="{8E7101C6-4CFC-4BDB-B578-CD9514EC73A3}" name="Medication Errors" dataDxfId="93"/>
    <tableColumn id="4" xr3:uid="{B148B3EC-B7D4-4E23-9753-907AEEAED970}" name="Lin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CB8EAC-85C0-46F4-814D-17D15DC023A5}" name="Table6" displayName="Table6" ref="A47:D59" totalsRowShown="0" headerRowDxfId="85" dataDxfId="86" headerRowBorderDxfId="91" tableBorderDxfId="92">
  <autoFilter ref="A47:D59" xr:uid="{21CB8EAC-85C0-46F4-814D-17D15DC023A5}"/>
  <tableColumns count="4">
    <tableColumn id="1" xr3:uid="{4D6081C4-9668-44DA-A140-34AB9D865569}" name="Month" dataDxfId="90"/>
    <tableColumn id="2" xr3:uid="{80E801F9-E756-4379-A9C2-B7F8144E255F}" name="No of Employee Absence" dataDxfId="89"/>
    <tableColumn id="3" xr3:uid="{428124EB-5806-4C6A-962B-D04D5645213B}" name="Off Sick" dataDxfId="88"/>
    <tableColumn id="4" xr3:uid="{C59C6473-BF87-4CCE-B1AE-FC3663A0FE2F}" name="Total Holidays Taken" dataDxfId="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BA4D9D-95F0-40B8-B476-BD03FE05414E}" name="Table7" displayName="Table7" ref="A61:D73" totalsRowShown="0" headerRowDxfId="77" dataDxfId="78" headerRowBorderDxfId="83" tableBorderDxfId="84">
  <autoFilter ref="A61:D73" xr:uid="{E6BA4D9D-95F0-40B8-B476-BD03FE05414E}"/>
  <tableColumns count="4">
    <tableColumn id="1" xr3:uid="{2AC9EAD2-BA94-4B5C-BDF5-09C071EF85C7}" name="Month" dataDxfId="82"/>
    <tableColumn id="2" xr3:uid="{BC486368-0BDD-494B-BD0F-24F9E0AA329E}" name="Total Clients Hospitalized" dataDxfId="81"/>
    <tableColumn id="3" xr3:uid="{921821DD-A981-4445-9BF7-22493A2982AF}" name="Left" dataDxfId="80"/>
    <tableColumn id="4" xr3:uid="{5F454283-8419-4847-BF60-80BCE50DEAC0}" name="Both" dataDxfId="79">
      <calculatedColumnFormula>SUM(Table7[[#This Row],[Total Clients Hospitalized]]+Table7[[#This Row],[Left]])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8661C5-638C-453F-9D66-4B6EEF96968E}" name="Table8" displayName="Table8" ref="A76:E160" totalsRowShown="0" headerRowDxfId="73" headerRowBorderDxfId="75" tableBorderDxfId="76">
  <autoFilter ref="A76:E160" xr:uid="{D38661C5-638C-453F-9D66-4B6EEF96968E}">
    <filterColumn colId="1">
      <filters>
        <filter val="Birmingham"/>
      </filters>
    </filterColumn>
  </autoFilter>
  <tableColumns count="5">
    <tableColumn id="1" xr3:uid="{A412507B-CE0B-4BE8-82E3-76EE91058AB4}" name="Month" dataDxfId="74"/>
    <tableColumn id="2" xr3:uid="{5E5C6EAF-CFD8-40E7-9E04-B81AE35FE86B}" name="Location" dataDxfId="72"/>
    <tableColumn id="3" xr3:uid="{DB006BC2-2535-48E6-AFE4-591BD3DBA067}" name="Accepted Rerrerals Per Location" dataDxfId="71"/>
    <tableColumn id="4" xr3:uid="{B74A8CFA-269E-4B61-9C8C-1A18196A8F8E}" name="Total Cost" dataDxfId="70"/>
    <tableColumn id="5" xr3:uid="{647FE3A0-BA1F-4378-A417-4AA03E1F59E0}" name="Refferral Sources" dataDxfId="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F41DB84-AEEB-4468-A9C2-3C2E3758C993}" name="Table9" displayName="Table9" ref="A163:F175" totalsRowShown="0" headerRowDxfId="62" dataDxfId="63" headerRowBorderDxfId="67" tableBorderDxfId="68">
  <autoFilter ref="A163:F175" xr:uid="{AF41DB84-AEEB-4468-A9C2-3C2E3758C993}"/>
  <tableColumns count="6">
    <tableColumn id="1" xr3:uid="{C2736693-E0ED-4917-AF25-3A09DD14A38E}" name="Month" dataDxfId="60"/>
    <tableColumn id="2" xr3:uid="{FEE943D3-A3CB-40DA-B8EF-820BEC82A4AC}" name="No of Supervisors" dataDxfId="61"/>
    <tableColumn id="3" xr3:uid="{07118CE4-CFCA-48CC-BFA8-A648C162A4D1}" name="No of Spot Checks" dataDxfId="66"/>
    <tableColumn id="4" xr3:uid="{17394A8F-D5F3-4D96-ACA5-5F620B368A41}" name="Appraisals Done" dataDxfId="65"/>
    <tableColumn id="5" xr3:uid="{57CA8BF6-640A-4A33-A7FA-F2D5F32B7B33}" name="Upcoming " dataDxfId="64"/>
    <tableColumn id="6" xr3:uid="{155E99B0-95BB-4A42-8A21-79006B7F8A74}" name="Overdue"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44A5E3A-A79F-4F5B-92FA-62E7305BE992}" name="Table13" displayName="Table13" ref="A1:BD14" totalsRowShown="0" headerRowDxfId="0" headerRowBorderDxfId="57" tableBorderDxfId="58" headerRowCellStyle="Normal 2">
  <autoFilter ref="A1:BD14" xr:uid="{044A5E3A-A79F-4F5B-92FA-62E7305BE9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autoFilter>
  <tableColumns count="56">
    <tableColumn id="1" xr3:uid="{A137EA70-2DE4-433E-BEF4-8587E54AB247}" name="INFLOWS" dataDxfId="56" dataCellStyle="Normal 2"/>
    <tableColumn id="2" xr3:uid="{1A48E991-448A-4336-86CE-00DEA72D6455}" name="Period/Month" dataDxfId="55" dataCellStyle="Normal 2"/>
    <tableColumn id="3" xr3:uid="{BAB0C61C-06D0-44BC-9879-5F1AB6C51BBA}" name="Currency" dataDxfId="54" dataCellStyle="Normal 2"/>
    <tableColumn id="4" xr3:uid="{10F6F707-B40C-424D-8D7A-399E0BDBFB01}" name="Personal Funds" dataDxfId="53" dataCellStyle="Comma 2"/>
    <tableColumn id="5" xr3:uid="{22B91C80-21D4-4AA2-80AA-9173B73D9546}" name="No- Sales/month /NO-/60SU's" dataDxfId="52" dataCellStyle="Normal 2"/>
    <tableColumn id="6" xr3:uid="{CE560DB3-3D58-4671-B378-D838B069297B}" name="Income - Sales Forecast@£20/SU" dataDxfId="51" dataCellStyle="Normal 2"/>
    <tableColumn id="7" xr3:uid="{37688FF3-7ABA-4AD0-BB43-772325D80F70}" name="Incremental  No- of sales/day(Calls)" dataDxfId="50" dataCellStyle="Normal 2"/>
    <tableColumn id="8" xr3:uid="{E54889CE-B82E-4D55-BC9F-914E08D1338F}" name="Income - Sales Forecast@£20/SU2" dataDxfId="49" dataCellStyle="Comma 2"/>
    <tableColumn id="9" xr3:uid="{4AFCCDED-7F42-45A1-BE57-79A017B78C64}" name="30 No- days /month" dataDxfId="48" dataCellStyle="Comma 2"/>
    <tableColumn id="10" xr3:uid="{DACC746A-62DD-415A-BCDA-0FB81B4405CC}" name="Income- Sales Forecast @25d/M" dataDxfId="47" dataCellStyle="Comma 2"/>
    <tableColumn id="11" xr3:uid="{EEFDF77C-95EC-4FF5-9D60-A4993DFE12E5}" name="Grants/Loans Expected" dataDxfId="46" dataCellStyle="Comma 2"/>
    <tableColumn id="12" xr3:uid="{644605E9-4F1E-42C6-B3C2-C6E5C6C415AB}" name="Total inflows" dataDxfId="45" dataCellStyle="Comma 2"/>
    <tableColumn id="13" xr3:uid="{6DC9B758-CC84-46CF-8E05-C4CDAD9F6B72}" name="Column3" dataDxfId="44" dataCellStyle="Normal 2"/>
    <tableColumn id="14" xr3:uid="{86E6F28A-28B1-40CC-A34D-414E307F9321}" name="Column4" dataDxfId="43" dataCellStyle="Normal 2"/>
    <tableColumn id="15" xr3:uid="{6F5E0A85-74BB-4366-AFCD-ED0620BFFC83}" name="OUTFLOW" dataDxfId="42" dataCellStyle="Normal 2"/>
    <tableColumn id="16" xr3:uid="{493862F0-1C12-47E3-9503-9D3535646B71}" name="No - of Staff" dataDxfId="41" dataCellStyle="Normal 2"/>
    <tableColumn id="17" xr3:uid="{55B2108E-B788-4E34-85A7-7C376C4115A1}" name="No - of hours/ month" dataDxfId="40" dataCellStyle="Normal 2"/>
    <tableColumn id="18" xr3:uid="{9BF0BD64-479B-4837-B3FD-403040115C73}" name="Wage /15/hr/Incl Staff Welfare " dataDxfId="39" dataCellStyle="Normal 2"/>
    <tableColumn id="19" xr3:uid="{B08D56D4-1360-4458-8129-DD6EED1A92B1}" name="Staff Wages &amp; NI@£15/hour/160hrs/month" dataDxfId="38" dataCellStyle="Comma 2"/>
    <tableColumn id="20" xr3:uid="{BB74B606-DC6D-41C0-B527-F77B929D2FA1}" name="Accounting Services " dataDxfId="37" dataCellStyle="Comma 2"/>
    <tableColumn id="21" xr3:uid="{1542E0FD-C88C-4B30-8C6E-278DDE603956}" name="Professional /Consultancy " dataDxfId="36" dataCellStyle="Comma 2"/>
    <tableColumn id="22" xr3:uid="{75F2CB21-440E-4BCE-9F90-D54605D5614D}" name="Pension " dataDxfId="35" dataCellStyle="Comma 2"/>
    <tableColumn id="23" xr3:uid="{020E6E88-65D0-41C5-8C08-01CB3B5DC914}" name="Purchases/Transport" dataDxfId="34" dataCellStyle="Comma 2"/>
    <tableColumn id="24" xr3:uid="{28BF85BA-7B4D-4B49-8E97-F0CB28592135}" name="Cleaning" dataDxfId="33" dataCellStyle="Comma 2"/>
    <tableColumn id="25" xr3:uid="{D9B5E7D9-4971-4474-BB6E-8193DCDCAD93}" name="Rent/Mortgage" dataDxfId="32" dataCellStyle="Comma 2"/>
    <tableColumn id="26" xr3:uid="{12546229-8AD2-4288-AC59-729E855960C8}" name="Rates" dataDxfId="31" dataCellStyle="Comma 2"/>
    <tableColumn id="27" xr3:uid="{C4FECE9B-7AAB-4805-947B-7252AB843912}" name="Electricity/Gas" dataDxfId="30" dataCellStyle="Comma 2"/>
    <tableColumn id="28" xr3:uid="{73DA3635-A2A6-47FD-A4A5-4E1DA24F7FAB}" name="Staff Training" dataDxfId="29" dataCellStyle="Comma 2"/>
    <tableColumn id="29" xr3:uid="{8B0540D9-8106-4BB0-8E89-D4BD0568F140}" name="Water" dataDxfId="28" dataCellStyle="Comma 2"/>
    <tableColumn id="30" xr3:uid="{DAB1A95F-F0E0-4AF8-9E3A-5D7B918B5464}" name="Office Facilities /Stationaries Incl. Uniforms " dataDxfId="27" dataCellStyle="Comma 2"/>
    <tableColumn id="31" xr3:uid="{AE7A0AEC-90A1-4053-80EE-CD52920933C0}" name="Insurance" dataDxfId="26" dataCellStyle="Comma 2"/>
    <tableColumn id="32" xr3:uid="{FF6FA49C-251D-4DD1-9508-AE1AB0B47F9D}" name="Miscellaneous " dataDxfId="25" dataCellStyle="Comma 2"/>
    <tableColumn id="33" xr3:uid="{C8D0A113-1699-40A1-A1F3-13837940A05A}" name="Column5" dataDxfId="24" dataCellStyle="Comma 2"/>
    <tableColumn id="34" xr3:uid="{5A5769E5-7717-4B4B-99A0-6304BC2DC7A0}" name="Fixed cost" dataDxfId="23" dataCellStyle="Comma 2"/>
    <tableColumn id="35" xr3:uid="{A286CCD7-4BD3-4266-A705-09825AC741E8}" name="Column6" dataDxfId="22" dataCellStyle="Comma 2"/>
    <tableColumn id="36" xr3:uid="{0F002767-B7F5-43D4-943A-8EDEF33762A8}" name="Advertising" dataDxfId="21" dataCellStyle="Comma 2"/>
    <tableColumn id="37" xr3:uid="{771EE99B-EC73-449A-BFBB-801C34748DA4}" name="Telephone/internet" dataDxfId="20" dataCellStyle="Comma 2"/>
    <tableColumn id="38" xr3:uid="{391689CA-E179-47F0-81EF-731C60B554A1}" name="Repairs/maintenance" dataDxfId="19" dataCellStyle="Comma 2"/>
    <tableColumn id="39" xr3:uid="{F33915DB-EF23-4471-A1F7-6810DA6F613D}" name="Stationery etc/tea" dataDxfId="18" dataCellStyle="Comma 2"/>
    <tableColumn id="40" xr3:uid="{DC72DA95-D1CA-4F9C-A722-B0259D15031A}" name="Office Eqmnts" dataDxfId="17" dataCellStyle="Comma 2"/>
    <tableColumn id="41" xr3:uid="{141AB0B3-0FE5-4B3B-BFF0-AFE379660A05}" name="Subscriptions" dataDxfId="16" dataCellStyle="Comma 2"/>
    <tableColumn id="42" xr3:uid="{F7E5575F-FA69-40B5-B59E-3BE947F90F13}" name="Column7" dataDxfId="15" dataCellStyle="Comma 2"/>
    <tableColumn id="43" xr3:uid="{DF61708D-F4ED-4683-AF83-D4B0C51AD121}" name="Legal/Clerical " dataDxfId="14" dataCellStyle="Comma 2"/>
    <tableColumn id="44" xr3:uid="{7ADFCAC4-6AC9-4E0D-AD16-FDFC2C24096E}" name="Total other" dataDxfId="13" dataCellStyle="Comma 2"/>
    <tableColumn id="45" xr3:uid="{584D54C5-D3A8-4FE0-9E6B-212DD008FD0B}" name=" " dataDxfId="12" dataCellStyle="Comma 2"/>
    <tableColumn id="46" xr3:uid="{9B1B6E95-0676-4D13-817F-17D078AB350A}" name="Asset- Computers/Printers" dataDxfId="11" dataCellStyle="Comma 2"/>
    <tableColumn id="47" xr3:uid="{EA0A9FD3-972F-494D-AA7A-242A238623B4}" name="Loan Repayment (BBL)" dataDxfId="10" dataCellStyle="Normal 2"/>
    <tableColumn id="48" xr3:uid="{3CC6F1CE-0FAA-4B8E-ABE4-8F4EE9E2F74F}" name=" 8" dataDxfId="9" dataCellStyle="Comma 2"/>
    <tableColumn id="49" xr3:uid="{7393554E-3744-4255-9EE9-B11BC37BCFCE}" name="Column9" dataDxfId="8" dataCellStyle="Normal 2"/>
    <tableColumn id="50" xr3:uid="{0B9D94C1-A9B7-4AA8-B947-F9DE4E38608E}" name="Total outflows" dataDxfId="7" dataCellStyle="Comma 2"/>
    <tableColumn id="51" xr3:uid="{3660FD9E-7378-4B86-BD4E-38D5F6525186}" name="Column10" dataDxfId="6" dataCellStyle="Normal 2"/>
    <tableColumn id="52" xr3:uid="{67CF2E13-A543-4C06-93C8-654EB9A079BC}" name="Net Outflow/Inflow" dataDxfId="5" dataCellStyle="Comma 2">
      <calculatedColumnFormula>L2-AX2</calculatedColumnFormula>
    </tableColumn>
    <tableColumn id="53" xr3:uid="{84969E71-260B-472D-A5E9-95BCD9B356CA}" name="Column11" dataDxfId="4" dataCellStyle="Comma 2"/>
    <tableColumn id="54" xr3:uid="{4F2E0D46-3268-41F0-9865-86CDD807D86F}" name="Charitable Donations" dataDxfId="3" dataCellStyle="Comma 2"/>
    <tableColumn id="55" xr3:uid="{351231D4-D2A8-4F1D-8CF2-6C6990015606}" name="Cumulative cashflow" dataDxfId="2" dataCellStyle="Comma 2"/>
    <tableColumn id="56" xr3:uid="{EAD22D6E-34B1-4561-AEE1-9FABC57D6947}" name="Net Cashflow " dataDxfId="1" dataCellStyle="Comma 2"/>
  </tableColumns>
  <tableStyleInfo name="TableStyleMedium1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34FD3-E7AB-48A7-9C59-6FCCBDCCA51E}">
  <dimension ref="Q5:AM43"/>
  <sheetViews>
    <sheetView showGridLines="0" zoomScale="93" zoomScaleNormal="93" workbookViewId="0">
      <selection activeCell="M45" sqref="M45"/>
    </sheetView>
  </sheetViews>
  <sheetFormatPr defaultRowHeight="15" x14ac:dyDescent="0.25"/>
  <sheetData>
    <row r="5" spans="17:39" ht="15.75" thickBot="1" x14ac:dyDescent="0.3"/>
    <row r="6" spans="17:39" x14ac:dyDescent="0.25">
      <c r="Q6" s="1" t="s">
        <v>0</v>
      </c>
      <c r="R6" s="2"/>
      <c r="S6" s="2"/>
      <c r="T6" s="2"/>
      <c r="U6" s="2"/>
      <c r="V6" s="2"/>
      <c r="W6" s="3"/>
      <c r="Y6" s="1" t="s">
        <v>16</v>
      </c>
      <c r="Z6" s="2"/>
      <c r="AA6" s="2"/>
      <c r="AB6" s="2"/>
      <c r="AC6" s="2"/>
      <c r="AD6" s="2"/>
      <c r="AE6" s="3"/>
      <c r="AG6" s="1"/>
      <c r="AH6" s="2"/>
      <c r="AI6" s="2"/>
      <c r="AJ6" s="2"/>
      <c r="AK6" s="2"/>
      <c r="AL6" s="2"/>
      <c r="AM6" s="3"/>
    </row>
    <row r="7" spans="17:39" ht="15.75" thickBot="1" x14ac:dyDescent="0.3">
      <c r="Q7" s="6"/>
      <c r="R7" s="7"/>
      <c r="S7" s="7"/>
      <c r="T7" s="7"/>
      <c r="U7" s="7"/>
      <c r="V7" s="7"/>
      <c r="W7" s="8"/>
      <c r="Y7" s="6"/>
      <c r="Z7" s="7"/>
      <c r="AA7" s="7"/>
      <c r="AB7" s="7"/>
      <c r="AC7" s="7"/>
      <c r="AD7" s="7"/>
      <c r="AE7" s="8"/>
      <c r="AG7" s="6" t="s">
        <v>18</v>
      </c>
      <c r="AH7" s="7"/>
      <c r="AI7" s="7"/>
      <c r="AJ7" s="7"/>
      <c r="AK7" s="7"/>
      <c r="AL7" s="7"/>
      <c r="AM7" s="8"/>
    </row>
    <row r="8" spans="17:39" x14ac:dyDescent="0.25">
      <c r="Q8" s="1"/>
      <c r="R8" s="2"/>
      <c r="S8" s="2"/>
      <c r="T8" s="2"/>
      <c r="U8" s="2"/>
      <c r="V8" s="2"/>
      <c r="W8" s="3"/>
      <c r="Y8" s="1"/>
      <c r="Z8" s="2"/>
      <c r="AA8" s="2"/>
      <c r="AB8" s="2"/>
      <c r="AC8" s="2"/>
      <c r="AD8" s="2"/>
      <c r="AE8" s="3"/>
      <c r="AG8" s="4"/>
      <c r="AM8" s="5"/>
    </row>
    <row r="9" spans="17:39" x14ac:dyDescent="0.25">
      <c r="Q9" s="4"/>
      <c r="W9" s="5"/>
      <c r="Y9" s="4"/>
      <c r="AE9" s="5"/>
      <c r="AG9" s="4"/>
      <c r="AM9" s="5"/>
    </row>
    <row r="10" spans="17:39" x14ac:dyDescent="0.25">
      <c r="Q10" s="4"/>
      <c r="W10" s="5"/>
      <c r="Y10" s="4"/>
      <c r="AE10" s="5"/>
      <c r="AG10" s="4"/>
      <c r="AM10" s="5"/>
    </row>
    <row r="11" spans="17:39" x14ac:dyDescent="0.25">
      <c r="Q11" s="4"/>
      <c r="W11" s="5"/>
      <c r="Y11" s="4"/>
      <c r="AE11" s="5"/>
      <c r="AG11" s="4"/>
      <c r="AM11" s="5"/>
    </row>
    <row r="12" spans="17:39" x14ac:dyDescent="0.25">
      <c r="Q12" s="4"/>
      <c r="W12" s="5"/>
      <c r="Y12" s="4"/>
      <c r="AE12" s="5"/>
      <c r="AG12" s="4"/>
      <c r="AM12" s="5"/>
    </row>
    <row r="13" spans="17:39" x14ac:dyDescent="0.25">
      <c r="Q13" s="4"/>
      <c r="W13" s="5"/>
      <c r="Y13" s="4"/>
      <c r="AE13" s="5"/>
      <c r="AG13" s="4"/>
      <c r="AM13" s="5"/>
    </row>
    <row r="14" spans="17:39" x14ac:dyDescent="0.25">
      <c r="Q14" s="4"/>
      <c r="W14" s="5"/>
      <c r="Y14" s="4"/>
      <c r="AE14" s="5"/>
      <c r="AG14" s="4"/>
      <c r="AM14" s="5"/>
    </row>
    <row r="15" spans="17:39" x14ac:dyDescent="0.25">
      <c r="Q15" s="4"/>
      <c r="W15" s="5"/>
      <c r="Y15" s="4"/>
      <c r="AE15" s="5"/>
      <c r="AG15" s="4"/>
      <c r="AM15" s="5"/>
    </row>
    <row r="16" spans="17:39" x14ac:dyDescent="0.25">
      <c r="Q16" s="4"/>
      <c r="W16" s="5"/>
      <c r="Y16" s="4"/>
      <c r="AE16" s="5"/>
      <c r="AG16" s="4"/>
      <c r="AM16" s="5"/>
    </row>
    <row r="17" spans="17:39" ht="15.75" thickBot="1" x14ac:dyDescent="0.3">
      <c r="Q17" s="6" t="s">
        <v>2</v>
      </c>
      <c r="R17" s="7" t="s">
        <v>3</v>
      </c>
      <c r="S17" s="7" t="s">
        <v>4</v>
      </c>
      <c r="T17" s="6" t="s">
        <v>5</v>
      </c>
      <c r="U17" s="7" t="s">
        <v>6</v>
      </c>
      <c r="V17" s="7" t="s">
        <v>7</v>
      </c>
      <c r="W17" s="9" t="s">
        <v>8</v>
      </c>
      <c r="Y17" s="6" t="s">
        <v>2</v>
      </c>
      <c r="Z17" s="7" t="s">
        <v>3</v>
      </c>
      <c r="AA17" s="7" t="s">
        <v>4</v>
      </c>
      <c r="AB17" s="6" t="s">
        <v>5</v>
      </c>
      <c r="AC17" s="7" t="s">
        <v>6</v>
      </c>
      <c r="AD17" s="7" t="s">
        <v>7</v>
      </c>
      <c r="AE17" s="9" t="s">
        <v>8</v>
      </c>
      <c r="AG17" s="6"/>
      <c r="AH17" s="7"/>
      <c r="AI17" s="7"/>
      <c r="AJ17" s="7"/>
      <c r="AK17" s="7"/>
      <c r="AL17" s="7"/>
      <c r="AM17" s="8"/>
    </row>
    <row r="18" spans="17:39" ht="15.75" thickBot="1" x14ac:dyDescent="0.3"/>
    <row r="19" spans="17:39" x14ac:dyDescent="0.25">
      <c r="Q19" s="1" t="s">
        <v>1</v>
      </c>
      <c r="R19" s="2"/>
      <c r="S19" s="2"/>
      <c r="T19" s="2"/>
      <c r="U19" s="2"/>
      <c r="V19" s="2"/>
      <c r="W19" s="3"/>
      <c r="Y19" s="1" t="s">
        <v>19</v>
      </c>
      <c r="Z19" s="2"/>
      <c r="AA19" s="2"/>
      <c r="AB19" s="2"/>
      <c r="AC19" s="2"/>
      <c r="AD19" s="2"/>
      <c r="AE19" s="3"/>
      <c r="AG19" s="1"/>
      <c r="AH19" s="2"/>
      <c r="AI19" s="2"/>
      <c r="AJ19" s="2"/>
      <c r="AK19" s="2"/>
      <c r="AL19" s="2"/>
      <c r="AM19" s="3"/>
    </row>
    <row r="20" spans="17:39" ht="15.75" thickBot="1" x14ac:dyDescent="0.3">
      <c r="Q20" s="6"/>
      <c r="R20" s="7"/>
      <c r="S20" s="7"/>
      <c r="T20" s="7"/>
      <c r="U20" s="7"/>
      <c r="V20" s="7"/>
      <c r="W20" s="8"/>
      <c r="Y20" s="6" t="s">
        <v>47</v>
      </c>
      <c r="Z20" s="7"/>
      <c r="AA20" s="7"/>
      <c r="AB20" s="7"/>
      <c r="AC20" s="7"/>
      <c r="AD20" s="7"/>
      <c r="AE20" s="8"/>
      <c r="AG20" s="6" t="s">
        <v>48</v>
      </c>
      <c r="AH20" s="7"/>
      <c r="AI20" s="7"/>
      <c r="AJ20" s="7"/>
      <c r="AK20" s="7"/>
      <c r="AL20" s="7"/>
      <c r="AM20" s="8"/>
    </row>
    <row r="21" spans="17:39" x14ac:dyDescent="0.25">
      <c r="Q21" s="1"/>
      <c r="R21" s="2"/>
      <c r="S21" s="2"/>
      <c r="T21" s="2"/>
      <c r="U21" s="2"/>
      <c r="V21" s="2"/>
      <c r="W21" s="3"/>
      <c r="Y21" s="1"/>
      <c r="Z21" s="2"/>
      <c r="AA21" s="2"/>
      <c r="AB21" s="2"/>
      <c r="AC21" s="2"/>
      <c r="AD21" s="2"/>
      <c r="AE21" s="3"/>
      <c r="AG21" s="1"/>
      <c r="AH21" s="2"/>
      <c r="AI21" s="2"/>
      <c r="AJ21" s="2"/>
      <c r="AK21" s="2"/>
      <c r="AL21" s="2"/>
      <c r="AM21" s="3"/>
    </row>
    <row r="22" spans="17:39" x14ac:dyDescent="0.25">
      <c r="Q22" s="4"/>
      <c r="W22" s="5"/>
      <c r="Y22" s="4"/>
      <c r="AE22" s="5"/>
      <c r="AG22" s="4"/>
      <c r="AM22" s="5"/>
    </row>
    <row r="23" spans="17:39" x14ac:dyDescent="0.25">
      <c r="Q23" s="4"/>
      <c r="W23" s="5"/>
      <c r="Y23" s="4"/>
      <c r="AE23" s="5"/>
      <c r="AG23" s="4"/>
      <c r="AM23" s="5"/>
    </row>
    <row r="24" spans="17:39" x14ac:dyDescent="0.25">
      <c r="Q24" s="4"/>
      <c r="W24" s="5"/>
      <c r="Y24" s="4"/>
      <c r="AE24" s="5"/>
      <c r="AG24" s="4"/>
      <c r="AM24" s="5"/>
    </row>
    <row r="25" spans="17:39" x14ac:dyDescent="0.25">
      <c r="Q25" s="4"/>
      <c r="W25" s="5"/>
      <c r="Y25" s="4"/>
      <c r="AE25" s="5"/>
      <c r="AG25" s="4"/>
      <c r="AM25" s="5"/>
    </row>
    <row r="26" spans="17:39" x14ac:dyDescent="0.25">
      <c r="Q26" s="4"/>
      <c r="W26" s="5"/>
      <c r="Y26" s="4"/>
      <c r="AE26" s="5"/>
      <c r="AG26" s="4"/>
      <c r="AM26" s="5"/>
    </row>
    <row r="27" spans="17:39" x14ac:dyDescent="0.25">
      <c r="Q27" s="4"/>
      <c r="W27" s="5"/>
      <c r="Y27" s="4"/>
      <c r="AE27" s="5"/>
      <c r="AG27" s="4"/>
      <c r="AM27" s="5"/>
    </row>
    <row r="28" spans="17:39" x14ac:dyDescent="0.25">
      <c r="Q28" s="4"/>
      <c r="W28" s="5"/>
      <c r="Y28" s="4"/>
      <c r="AE28" s="5"/>
      <c r="AG28" s="4"/>
      <c r="AM28" s="5"/>
    </row>
    <row r="29" spans="17:39" x14ac:dyDescent="0.25">
      <c r="Q29" s="4"/>
      <c r="W29" s="5"/>
      <c r="Y29" s="4"/>
      <c r="AE29" s="5"/>
      <c r="AG29" s="4"/>
      <c r="AM29" s="5"/>
    </row>
    <row r="30" spans="17:39" ht="15.75" thickBot="1" x14ac:dyDescent="0.3">
      <c r="Q30" s="6" t="s">
        <v>2</v>
      </c>
      <c r="R30" s="7" t="s">
        <v>3</v>
      </c>
      <c r="S30" s="7" t="s">
        <v>4</v>
      </c>
      <c r="T30" s="6" t="s">
        <v>5</v>
      </c>
      <c r="U30" s="7" t="s">
        <v>6</v>
      </c>
      <c r="V30" s="7" t="s">
        <v>7</v>
      </c>
      <c r="W30" s="9" t="s">
        <v>8</v>
      </c>
      <c r="Y30" s="6" t="s">
        <v>2</v>
      </c>
      <c r="Z30" s="7" t="s">
        <v>3</v>
      </c>
      <c r="AA30" s="7" t="s">
        <v>4</v>
      </c>
      <c r="AB30" s="6" t="s">
        <v>5</v>
      </c>
      <c r="AC30" s="7" t="s">
        <v>6</v>
      </c>
      <c r="AD30" s="7" t="s">
        <v>7</v>
      </c>
      <c r="AE30" s="9" t="s">
        <v>8</v>
      </c>
      <c r="AG30" s="6" t="s">
        <v>2</v>
      </c>
      <c r="AH30" s="7" t="s">
        <v>3</v>
      </c>
      <c r="AI30" s="7" t="s">
        <v>4</v>
      </c>
      <c r="AJ30" s="6" t="s">
        <v>5</v>
      </c>
      <c r="AK30" s="7" t="s">
        <v>6</v>
      </c>
      <c r="AL30" s="7" t="s">
        <v>7</v>
      </c>
      <c r="AM30" s="9" t="s">
        <v>8</v>
      </c>
    </row>
    <row r="31" spans="17:39" ht="15.75" thickBot="1" x14ac:dyDescent="0.3"/>
    <row r="32" spans="17:39" x14ac:dyDescent="0.25">
      <c r="Q32" s="1" t="s">
        <v>56</v>
      </c>
      <c r="R32" s="2"/>
      <c r="S32" s="2"/>
      <c r="T32" s="2"/>
      <c r="U32" s="2"/>
      <c r="V32" s="2"/>
      <c r="W32" s="3"/>
      <c r="Y32" s="1" t="s">
        <v>17</v>
      </c>
      <c r="Z32" s="2"/>
      <c r="AA32" s="2"/>
      <c r="AB32" s="2"/>
      <c r="AC32" s="2"/>
      <c r="AD32" s="2"/>
      <c r="AE32" s="3"/>
      <c r="AG32" s="1"/>
      <c r="AH32" s="2"/>
      <c r="AI32" s="2"/>
      <c r="AJ32" s="2"/>
      <c r="AK32" s="2"/>
      <c r="AL32" s="2"/>
      <c r="AM32" s="3"/>
    </row>
    <row r="33" spans="17:39" ht="15.75" thickBot="1" x14ac:dyDescent="0.3">
      <c r="Q33" s="6" t="s">
        <v>58</v>
      </c>
      <c r="R33" s="7"/>
      <c r="S33" s="7"/>
      <c r="T33" s="7"/>
      <c r="U33" s="7"/>
      <c r="V33" s="7"/>
      <c r="W33" s="8"/>
      <c r="Y33" s="6"/>
      <c r="Z33" s="7"/>
      <c r="AA33" s="7"/>
      <c r="AB33" s="7"/>
      <c r="AC33" s="7"/>
      <c r="AD33" s="7"/>
      <c r="AE33" s="8"/>
      <c r="AG33" s="6" t="s">
        <v>48</v>
      </c>
      <c r="AH33" s="7"/>
      <c r="AI33" s="7"/>
      <c r="AJ33" s="7"/>
      <c r="AK33" s="7"/>
      <c r="AL33" s="7"/>
      <c r="AM33" s="8"/>
    </row>
    <row r="34" spans="17:39" x14ac:dyDescent="0.25">
      <c r="Q34" s="1" t="s">
        <v>10</v>
      </c>
      <c r="R34" s="2"/>
      <c r="S34" s="2"/>
      <c r="T34" s="2"/>
      <c r="U34" s="2"/>
      <c r="V34" s="2"/>
      <c r="W34" s="3"/>
      <c r="Y34" s="1"/>
      <c r="Z34" s="2"/>
      <c r="AA34" s="2"/>
      <c r="AB34" s="2"/>
      <c r="AC34" s="2"/>
      <c r="AD34" s="2"/>
      <c r="AE34" s="3"/>
      <c r="AG34" s="1"/>
      <c r="AH34" s="2"/>
      <c r="AI34" s="2"/>
      <c r="AJ34" s="2"/>
      <c r="AK34" s="2"/>
      <c r="AL34" s="2"/>
      <c r="AM34" s="3"/>
    </row>
    <row r="35" spans="17:39" x14ac:dyDescent="0.25">
      <c r="Q35" s="4" t="s">
        <v>9</v>
      </c>
      <c r="W35" s="5"/>
      <c r="Y35" s="4"/>
      <c r="AE35" s="5"/>
      <c r="AG35" s="4"/>
      <c r="AM35" s="5"/>
    </row>
    <row r="36" spans="17:39" x14ac:dyDescent="0.25">
      <c r="Q36" s="4" t="s">
        <v>11</v>
      </c>
      <c r="W36" s="5"/>
      <c r="Y36" s="4"/>
      <c r="AE36" s="5"/>
      <c r="AG36" s="4"/>
      <c r="AM36" s="5"/>
    </row>
    <row r="37" spans="17:39" x14ac:dyDescent="0.25">
      <c r="Q37" s="4" t="s">
        <v>12</v>
      </c>
      <c r="W37" s="5"/>
      <c r="Y37" s="4"/>
      <c r="AE37" s="5"/>
      <c r="AG37" s="4"/>
      <c r="AM37" s="5"/>
    </row>
    <row r="38" spans="17:39" x14ac:dyDescent="0.25">
      <c r="Q38" s="4" t="s">
        <v>13</v>
      </c>
      <c r="W38" s="5"/>
      <c r="Y38" s="4"/>
      <c r="AE38" s="5"/>
      <c r="AG38" s="4"/>
      <c r="AM38" s="5"/>
    </row>
    <row r="39" spans="17:39" x14ac:dyDescent="0.25">
      <c r="Q39" s="4" t="s">
        <v>14</v>
      </c>
      <c r="W39" s="5"/>
      <c r="Y39" s="4"/>
      <c r="AE39" s="5"/>
      <c r="AG39" s="4"/>
      <c r="AM39" s="5"/>
    </row>
    <row r="40" spans="17:39" x14ac:dyDescent="0.25">
      <c r="Q40" s="4" t="s">
        <v>15</v>
      </c>
      <c r="W40" s="5"/>
      <c r="Y40" s="4"/>
      <c r="AE40" s="5"/>
      <c r="AG40" s="4"/>
      <c r="AM40" s="5"/>
    </row>
    <row r="41" spans="17:39" x14ac:dyDescent="0.25">
      <c r="Q41" s="4" t="s">
        <v>55</v>
      </c>
      <c r="W41" s="5"/>
      <c r="Y41" s="4"/>
      <c r="AE41" s="5"/>
      <c r="AG41" s="4"/>
      <c r="AM41" s="5"/>
    </row>
    <row r="42" spans="17:39" x14ac:dyDescent="0.25">
      <c r="Q42" s="4"/>
      <c r="W42" s="5"/>
      <c r="Y42" s="4"/>
      <c r="AE42" s="5"/>
      <c r="AG42" s="4"/>
      <c r="AM42" s="5"/>
    </row>
    <row r="43" spans="17:39" ht="15.75" thickBot="1" x14ac:dyDescent="0.3">
      <c r="Q43" s="6" t="s">
        <v>2</v>
      </c>
      <c r="R43" s="7" t="s">
        <v>3</v>
      </c>
      <c r="S43" s="7" t="s">
        <v>4</v>
      </c>
      <c r="T43" s="6" t="s">
        <v>5</v>
      </c>
      <c r="U43" s="7" t="s">
        <v>6</v>
      </c>
      <c r="V43" s="7" t="s">
        <v>7</v>
      </c>
      <c r="W43" s="9" t="s">
        <v>8</v>
      </c>
      <c r="Y43" s="6" t="s">
        <v>2</v>
      </c>
      <c r="Z43" s="7" t="s">
        <v>3</v>
      </c>
      <c r="AA43" s="7" t="s">
        <v>4</v>
      </c>
      <c r="AB43" s="6" t="s">
        <v>5</v>
      </c>
      <c r="AC43" s="7" t="s">
        <v>6</v>
      </c>
      <c r="AD43" s="7" t="s">
        <v>7</v>
      </c>
      <c r="AE43" s="9" t="s">
        <v>8</v>
      </c>
      <c r="AG43" s="6" t="s">
        <v>2</v>
      </c>
      <c r="AH43" s="7" t="s">
        <v>3</v>
      </c>
      <c r="AI43" s="7" t="s">
        <v>4</v>
      </c>
      <c r="AJ43" s="6" t="s">
        <v>5</v>
      </c>
      <c r="AK43" s="7" t="s">
        <v>6</v>
      </c>
      <c r="AL43" s="7" t="s">
        <v>7</v>
      </c>
      <c r="AM43" s="9" t="s">
        <v>8</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4A04C-13E4-49C5-ACEE-1DF4FC0BD8FF}">
  <dimension ref="A1:F175"/>
  <sheetViews>
    <sheetView showGridLines="0" topLeftCell="A4" zoomScale="90" zoomScaleNormal="90" workbookViewId="0">
      <selection activeCell="F34" sqref="F34"/>
    </sheetView>
  </sheetViews>
  <sheetFormatPr defaultRowHeight="15" x14ac:dyDescent="0.25"/>
  <cols>
    <col min="1" max="1" width="17.7109375" customWidth="1"/>
    <col min="2" max="2" width="28.5703125" customWidth="1"/>
    <col min="3" max="3" width="31.140625" customWidth="1"/>
    <col min="4" max="4" width="24.5703125" customWidth="1"/>
    <col min="5" max="5" width="20.28515625" customWidth="1"/>
  </cols>
  <sheetData>
    <row r="1" spans="1:4" x14ac:dyDescent="0.25">
      <c r="A1" s="51" t="s">
        <v>103</v>
      </c>
      <c r="B1" s="51" t="s">
        <v>94</v>
      </c>
      <c r="C1" s="51" t="s">
        <v>95</v>
      </c>
      <c r="D1" s="51" t="s">
        <v>96</v>
      </c>
    </row>
    <row r="2" spans="1:4" x14ac:dyDescent="0.25">
      <c r="A2" s="51" t="s">
        <v>2</v>
      </c>
      <c r="B2" s="51">
        <v>1</v>
      </c>
      <c r="C2" s="51">
        <v>2</v>
      </c>
      <c r="D2" s="51">
        <v>3</v>
      </c>
    </row>
    <row r="3" spans="1:4" x14ac:dyDescent="0.25">
      <c r="A3" s="51" t="s">
        <v>3</v>
      </c>
      <c r="B3" s="51">
        <v>7</v>
      </c>
      <c r="C3" s="51">
        <v>3</v>
      </c>
      <c r="D3" s="51">
        <v>2</v>
      </c>
    </row>
    <row r="4" spans="1:4" x14ac:dyDescent="0.25">
      <c r="A4" s="51" t="s">
        <v>97</v>
      </c>
      <c r="B4" s="51">
        <v>5</v>
      </c>
      <c r="C4" s="51">
        <v>6</v>
      </c>
      <c r="D4" s="51">
        <v>10</v>
      </c>
    </row>
    <row r="5" spans="1:4" x14ac:dyDescent="0.25">
      <c r="A5" s="51" t="s">
        <v>5</v>
      </c>
      <c r="B5" s="51">
        <v>0</v>
      </c>
      <c r="C5" s="51">
        <v>2</v>
      </c>
      <c r="D5" s="51">
        <v>7</v>
      </c>
    </row>
    <row r="6" spans="1:4" x14ac:dyDescent="0.25">
      <c r="A6" s="51" t="s">
        <v>6</v>
      </c>
      <c r="B6" s="51">
        <v>8</v>
      </c>
      <c r="C6" s="51">
        <v>2</v>
      </c>
      <c r="D6" s="51">
        <v>0</v>
      </c>
    </row>
    <row r="7" spans="1:4" x14ac:dyDescent="0.25">
      <c r="A7" s="51" t="s">
        <v>7</v>
      </c>
      <c r="B7" s="51">
        <v>3</v>
      </c>
      <c r="C7" s="51">
        <v>10</v>
      </c>
      <c r="D7" s="51">
        <v>5</v>
      </c>
    </row>
    <row r="8" spans="1:4" x14ac:dyDescent="0.25">
      <c r="A8" s="51" t="s">
        <v>8</v>
      </c>
      <c r="B8" s="51">
        <v>6</v>
      </c>
      <c r="C8" s="51">
        <v>4</v>
      </c>
      <c r="D8" s="51">
        <v>5</v>
      </c>
    </row>
    <row r="9" spans="1:4" x14ac:dyDescent="0.25">
      <c r="A9" s="51" t="s">
        <v>98</v>
      </c>
      <c r="B9" s="51">
        <v>8</v>
      </c>
      <c r="C9" s="51">
        <v>3</v>
      </c>
      <c r="D9" s="51">
        <v>1</v>
      </c>
    </row>
    <row r="10" spans="1:4" x14ac:dyDescent="0.25">
      <c r="A10" s="51" t="s">
        <v>99</v>
      </c>
      <c r="B10" s="51">
        <v>2</v>
      </c>
      <c r="C10" s="51">
        <v>5</v>
      </c>
      <c r="D10" s="51">
        <v>5</v>
      </c>
    </row>
    <row r="11" spans="1:4" x14ac:dyDescent="0.25">
      <c r="A11" s="51" t="s">
        <v>100</v>
      </c>
      <c r="B11" s="51">
        <v>10</v>
      </c>
      <c r="C11" s="51">
        <v>6</v>
      </c>
      <c r="D11" s="51">
        <v>7</v>
      </c>
    </row>
    <row r="12" spans="1:4" x14ac:dyDescent="0.25">
      <c r="A12" s="51" t="s">
        <v>101</v>
      </c>
      <c r="B12" s="51">
        <v>6</v>
      </c>
      <c r="C12" s="51">
        <v>10</v>
      </c>
      <c r="D12" s="51">
        <v>9</v>
      </c>
    </row>
    <row r="13" spans="1:4" x14ac:dyDescent="0.25">
      <c r="A13" s="51" t="s">
        <v>102</v>
      </c>
      <c r="B13" s="51">
        <v>8</v>
      </c>
      <c r="C13" s="51">
        <v>3</v>
      </c>
      <c r="D13" s="51">
        <v>4</v>
      </c>
    </row>
    <row r="15" spans="1:4" x14ac:dyDescent="0.25">
      <c r="A15" s="52" t="s">
        <v>103</v>
      </c>
      <c r="B15" s="53" t="s">
        <v>104</v>
      </c>
      <c r="C15" s="53" t="s">
        <v>105</v>
      </c>
    </row>
    <row r="16" spans="1:4" x14ac:dyDescent="0.25">
      <c r="A16" s="54" t="s">
        <v>2</v>
      </c>
      <c r="B16" s="51">
        <v>12</v>
      </c>
      <c r="C16" s="51">
        <v>84</v>
      </c>
    </row>
    <row r="17" spans="1:3" x14ac:dyDescent="0.25">
      <c r="A17" s="55" t="s">
        <v>3</v>
      </c>
      <c r="B17" s="51">
        <v>52</v>
      </c>
      <c r="C17" s="51">
        <v>27</v>
      </c>
    </row>
    <row r="18" spans="1:3" x14ac:dyDescent="0.25">
      <c r="A18" s="54" t="s">
        <v>97</v>
      </c>
      <c r="B18" s="51">
        <v>20</v>
      </c>
      <c r="C18" s="51">
        <v>11</v>
      </c>
    </row>
    <row r="19" spans="1:3" x14ac:dyDescent="0.25">
      <c r="A19" s="55" t="s">
        <v>5</v>
      </c>
      <c r="B19" s="51">
        <v>78</v>
      </c>
      <c r="C19" s="51">
        <v>61</v>
      </c>
    </row>
    <row r="20" spans="1:3" x14ac:dyDescent="0.25">
      <c r="A20" s="54" t="s">
        <v>6</v>
      </c>
      <c r="B20" s="51">
        <v>100</v>
      </c>
      <c r="C20" s="51">
        <v>59</v>
      </c>
    </row>
    <row r="21" spans="1:3" x14ac:dyDescent="0.25">
      <c r="A21" s="55" t="s">
        <v>7</v>
      </c>
      <c r="B21" s="51">
        <v>67</v>
      </c>
      <c r="C21" s="51">
        <v>62</v>
      </c>
    </row>
    <row r="22" spans="1:3" x14ac:dyDescent="0.25">
      <c r="A22" s="54" t="s">
        <v>8</v>
      </c>
      <c r="B22" s="51">
        <v>32</v>
      </c>
      <c r="C22" s="51">
        <v>20</v>
      </c>
    </row>
    <row r="23" spans="1:3" x14ac:dyDescent="0.25">
      <c r="A23" s="55" t="s">
        <v>98</v>
      </c>
      <c r="B23" s="51">
        <v>91</v>
      </c>
      <c r="C23" s="51">
        <v>19</v>
      </c>
    </row>
    <row r="24" spans="1:3" x14ac:dyDescent="0.25">
      <c r="A24" s="54" t="s">
        <v>99</v>
      </c>
      <c r="B24" s="51">
        <v>55</v>
      </c>
      <c r="C24" s="51">
        <v>53</v>
      </c>
    </row>
    <row r="25" spans="1:3" x14ac:dyDescent="0.25">
      <c r="A25" s="55" t="s">
        <v>100</v>
      </c>
      <c r="B25" s="51">
        <v>69</v>
      </c>
      <c r="C25" s="51">
        <v>68</v>
      </c>
    </row>
    <row r="26" spans="1:3" x14ac:dyDescent="0.25">
      <c r="A26" s="54" t="s">
        <v>101</v>
      </c>
      <c r="B26" s="51">
        <v>37</v>
      </c>
      <c r="C26" s="51">
        <v>36</v>
      </c>
    </row>
    <row r="27" spans="1:3" x14ac:dyDescent="0.25">
      <c r="A27" s="55" t="s">
        <v>102</v>
      </c>
      <c r="B27" s="51">
        <v>87</v>
      </c>
      <c r="C27" s="51">
        <v>53</v>
      </c>
    </row>
    <row r="30" spans="1:3" x14ac:dyDescent="0.25">
      <c r="A30" s="56"/>
      <c r="B30" s="56" t="s">
        <v>107</v>
      </c>
      <c r="C30" s="57" t="s">
        <v>108</v>
      </c>
    </row>
    <row r="31" spans="1:3" x14ac:dyDescent="0.25">
      <c r="A31" s="58" t="s">
        <v>106</v>
      </c>
      <c r="B31" s="54">
        <v>100</v>
      </c>
      <c r="C31" s="54">
        <v>75</v>
      </c>
    </row>
    <row r="33" spans="1:4" x14ac:dyDescent="0.25">
      <c r="A33" s="52" t="s">
        <v>103</v>
      </c>
      <c r="B33" s="53" t="s">
        <v>109</v>
      </c>
      <c r="C33" s="53" t="s">
        <v>110</v>
      </c>
      <c r="D33" s="59" t="s">
        <v>111</v>
      </c>
    </row>
    <row r="34" spans="1:4" x14ac:dyDescent="0.25">
      <c r="A34" s="54" t="s">
        <v>2</v>
      </c>
      <c r="B34" s="50">
        <v>18</v>
      </c>
      <c r="C34" s="50">
        <v>15</v>
      </c>
    </row>
    <row r="35" spans="1:4" x14ac:dyDescent="0.25">
      <c r="A35" s="55" t="s">
        <v>3</v>
      </c>
      <c r="B35" s="50">
        <v>11</v>
      </c>
      <c r="C35" s="50">
        <v>13</v>
      </c>
    </row>
    <row r="36" spans="1:4" x14ac:dyDescent="0.25">
      <c r="A36" s="54" t="s">
        <v>97</v>
      </c>
      <c r="B36" s="50">
        <v>5</v>
      </c>
      <c r="C36" s="50">
        <v>16</v>
      </c>
    </row>
    <row r="37" spans="1:4" x14ac:dyDescent="0.25">
      <c r="A37" s="55" t="s">
        <v>5</v>
      </c>
      <c r="B37" s="50">
        <v>10</v>
      </c>
      <c r="C37" s="50">
        <v>10</v>
      </c>
    </row>
    <row r="38" spans="1:4" x14ac:dyDescent="0.25">
      <c r="A38" s="54" t="s">
        <v>6</v>
      </c>
      <c r="B38" s="50">
        <v>12</v>
      </c>
      <c r="C38" s="50">
        <v>17</v>
      </c>
    </row>
    <row r="39" spans="1:4" x14ac:dyDescent="0.25">
      <c r="A39" s="55" t="s">
        <v>7</v>
      </c>
      <c r="B39" s="50">
        <v>9</v>
      </c>
      <c r="C39" s="50">
        <v>18</v>
      </c>
    </row>
    <row r="40" spans="1:4" x14ac:dyDescent="0.25">
      <c r="A40" s="54" t="s">
        <v>8</v>
      </c>
      <c r="B40" s="50">
        <v>11</v>
      </c>
      <c r="C40" s="50">
        <v>14</v>
      </c>
    </row>
    <row r="41" spans="1:4" x14ac:dyDescent="0.25">
      <c r="A41" s="55" t="s">
        <v>98</v>
      </c>
      <c r="B41" s="50">
        <v>19</v>
      </c>
      <c r="C41" s="50">
        <v>9</v>
      </c>
    </row>
    <row r="42" spans="1:4" x14ac:dyDescent="0.25">
      <c r="A42" s="54" t="s">
        <v>99</v>
      </c>
      <c r="B42" s="50">
        <v>12</v>
      </c>
      <c r="C42" s="50">
        <v>9</v>
      </c>
    </row>
    <row r="43" spans="1:4" x14ac:dyDescent="0.25">
      <c r="A43" s="55" t="s">
        <v>100</v>
      </c>
      <c r="B43" s="50">
        <v>19</v>
      </c>
      <c r="C43" s="50">
        <v>16</v>
      </c>
    </row>
    <row r="44" spans="1:4" x14ac:dyDescent="0.25">
      <c r="A44" s="54" t="s">
        <v>101</v>
      </c>
      <c r="B44" s="50">
        <v>10</v>
      </c>
      <c r="C44" s="50">
        <v>13</v>
      </c>
    </row>
    <row r="45" spans="1:4" x14ac:dyDescent="0.25">
      <c r="A45" s="55" t="s">
        <v>102</v>
      </c>
      <c r="B45" s="50">
        <v>11</v>
      </c>
      <c r="C45" s="50">
        <v>10</v>
      </c>
    </row>
    <row r="47" spans="1:4" x14ac:dyDescent="0.25">
      <c r="A47" s="52" t="s">
        <v>103</v>
      </c>
      <c r="B47" s="53" t="s">
        <v>112</v>
      </c>
      <c r="C47" s="53" t="s">
        <v>113</v>
      </c>
      <c r="D47" s="53" t="s">
        <v>114</v>
      </c>
    </row>
    <row r="48" spans="1:4" x14ac:dyDescent="0.25">
      <c r="A48" s="54" t="s">
        <v>2</v>
      </c>
      <c r="B48" s="51">
        <v>8</v>
      </c>
      <c r="C48" s="51">
        <v>9</v>
      </c>
      <c r="D48" s="51">
        <v>8</v>
      </c>
    </row>
    <row r="49" spans="1:4" x14ac:dyDescent="0.25">
      <c r="A49" s="55" t="s">
        <v>3</v>
      </c>
      <c r="B49" s="51">
        <v>9</v>
      </c>
      <c r="C49" s="51">
        <v>7</v>
      </c>
      <c r="D49" s="51">
        <v>8</v>
      </c>
    </row>
    <row r="50" spans="1:4" x14ac:dyDescent="0.25">
      <c r="A50" s="54" t="s">
        <v>97</v>
      </c>
      <c r="B50" s="51">
        <v>2</v>
      </c>
      <c r="C50" s="51">
        <v>3</v>
      </c>
      <c r="D50" s="51">
        <v>9</v>
      </c>
    </row>
    <row r="51" spans="1:4" x14ac:dyDescent="0.25">
      <c r="A51" s="55" t="s">
        <v>5</v>
      </c>
      <c r="B51" s="51">
        <v>5</v>
      </c>
      <c r="C51" s="51">
        <v>5</v>
      </c>
      <c r="D51" s="51">
        <v>4</v>
      </c>
    </row>
    <row r="52" spans="1:4" x14ac:dyDescent="0.25">
      <c r="A52" s="54" t="s">
        <v>6</v>
      </c>
      <c r="B52" s="51">
        <v>6</v>
      </c>
      <c r="C52" s="51">
        <v>8</v>
      </c>
      <c r="D52" s="51">
        <v>6</v>
      </c>
    </row>
    <row r="53" spans="1:4" x14ac:dyDescent="0.25">
      <c r="A53" s="55" t="s">
        <v>7</v>
      </c>
      <c r="B53" s="51">
        <v>7</v>
      </c>
      <c r="C53" s="51">
        <v>1</v>
      </c>
      <c r="D53" s="51">
        <v>10</v>
      </c>
    </row>
    <row r="54" spans="1:4" x14ac:dyDescent="0.25">
      <c r="A54" s="54" t="s">
        <v>8</v>
      </c>
      <c r="B54" s="51">
        <v>8</v>
      </c>
      <c r="C54" s="51">
        <v>10</v>
      </c>
      <c r="D54" s="51">
        <v>10</v>
      </c>
    </row>
    <row r="55" spans="1:4" x14ac:dyDescent="0.25">
      <c r="A55" s="55" t="s">
        <v>98</v>
      </c>
      <c r="B55" s="51">
        <v>4</v>
      </c>
      <c r="C55" s="51">
        <v>9</v>
      </c>
      <c r="D55" s="51">
        <v>5</v>
      </c>
    </row>
    <row r="56" spans="1:4" x14ac:dyDescent="0.25">
      <c r="A56" s="54" t="s">
        <v>99</v>
      </c>
      <c r="B56" s="51">
        <v>2</v>
      </c>
      <c r="C56" s="51">
        <v>1</v>
      </c>
      <c r="D56" s="51">
        <v>1</v>
      </c>
    </row>
    <row r="57" spans="1:4" x14ac:dyDescent="0.25">
      <c r="A57" s="55" t="s">
        <v>100</v>
      </c>
      <c r="B57" s="51">
        <v>2</v>
      </c>
      <c r="C57" s="51">
        <v>9</v>
      </c>
      <c r="D57" s="51">
        <v>9</v>
      </c>
    </row>
    <row r="58" spans="1:4" x14ac:dyDescent="0.25">
      <c r="A58" s="54" t="s">
        <v>101</v>
      </c>
      <c r="B58" s="51">
        <v>10</v>
      </c>
      <c r="C58" s="51">
        <v>9</v>
      </c>
      <c r="D58" s="51">
        <v>8</v>
      </c>
    </row>
    <row r="59" spans="1:4" x14ac:dyDescent="0.25">
      <c r="A59" s="55" t="s">
        <v>102</v>
      </c>
      <c r="B59" s="51">
        <v>7</v>
      </c>
      <c r="C59" s="51">
        <v>9</v>
      </c>
      <c r="D59" s="51">
        <v>9</v>
      </c>
    </row>
    <row r="61" spans="1:4" x14ac:dyDescent="0.25">
      <c r="A61" s="52" t="s">
        <v>103</v>
      </c>
      <c r="B61" s="53" t="s">
        <v>115</v>
      </c>
      <c r="C61" s="53" t="s">
        <v>116</v>
      </c>
      <c r="D61" s="53" t="s">
        <v>117</v>
      </c>
    </row>
    <row r="62" spans="1:4" x14ac:dyDescent="0.25">
      <c r="A62" s="54" t="s">
        <v>2</v>
      </c>
      <c r="B62" s="51">
        <v>3</v>
      </c>
      <c r="C62" s="51">
        <v>5</v>
      </c>
      <c r="D62" s="51">
        <f>SUM(Table7[[#This Row],[Total Clients Hospitalized]]+Table7[[#This Row],[Left]])</f>
        <v>8</v>
      </c>
    </row>
    <row r="63" spans="1:4" x14ac:dyDescent="0.25">
      <c r="A63" s="55" t="s">
        <v>3</v>
      </c>
      <c r="B63" s="51">
        <v>6</v>
      </c>
      <c r="C63" s="51">
        <v>6</v>
      </c>
      <c r="D63" s="51">
        <f>SUM(Table7[[#This Row],[Total Clients Hospitalized]]+Table7[[#This Row],[Left]])</f>
        <v>12</v>
      </c>
    </row>
    <row r="64" spans="1:4" x14ac:dyDescent="0.25">
      <c r="A64" s="54" t="s">
        <v>97</v>
      </c>
      <c r="B64" s="51">
        <v>7</v>
      </c>
      <c r="C64" s="51">
        <v>5</v>
      </c>
      <c r="D64" s="51">
        <f>SUM(Table7[[#This Row],[Total Clients Hospitalized]]+Table7[[#This Row],[Left]])</f>
        <v>12</v>
      </c>
    </row>
    <row r="65" spans="1:6" x14ac:dyDescent="0.25">
      <c r="A65" s="55" t="s">
        <v>5</v>
      </c>
      <c r="B65" s="51">
        <v>2</v>
      </c>
      <c r="C65" s="51">
        <v>6</v>
      </c>
      <c r="D65" s="51">
        <f>SUM(Table7[[#This Row],[Total Clients Hospitalized]]+Table7[[#This Row],[Left]])</f>
        <v>8</v>
      </c>
    </row>
    <row r="66" spans="1:6" x14ac:dyDescent="0.25">
      <c r="A66" s="54" t="s">
        <v>6</v>
      </c>
      <c r="B66" s="51">
        <v>3</v>
      </c>
      <c r="C66" s="51">
        <v>5</v>
      </c>
      <c r="D66" s="51">
        <f>SUM(Table7[[#This Row],[Total Clients Hospitalized]]+Table7[[#This Row],[Left]])</f>
        <v>8</v>
      </c>
    </row>
    <row r="67" spans="1:6" x14ac:dyDescent="0.25">
      <c r="A67" s="55" t="s">
        <v>7</v>
      </c>
      <c r="B67" s="51">
        <v>4</v>
      </c>
      <c r="C67" s="51">
        <v>7</v>
      </c>
      <c r="D67" s="51">
        <f>SUM(Table7[[#This Row],[Total Clients Hospitalized]]+Table7[[#This Row],[Left]])</f>
        <v>11</v>
      </c>
    </row>
    <row r="68" spans="1:6" x14ac:dyDescent="0.25">
      <c r="A68" s="54" t="s">
        <v>8</v>
      </c>
      <c r="B68" s="51">
        <v>3</v>
      </c>
      <c r="C68" s="51">
        <v>7</v>
      </c>
      <c r="D68" s="51">
        <f>SUM(Table7[[#This Row],[Total Clients Hospitalized]]+Table7[[#This Row],[Left]])</f>
        <v>10</v>
      </c>
    </row>
    <row r="69" spans="1:6" x14ac:dyDescent="0.25">
      <c r="A69" s="55" t="s">
        <v>98</v>
      </c>
      <c r="B69" s="51">
        <v>2</v>
      </c>
      <c r="C69" s="51">
        <v>7</v>
      </c>
      <c r="D69" s="51">
        <f>SUM(Table7[[#This Row],[Total Clients Hospitalized]]+Table7[[#This Row],[Left]])</f>
        <v>9</v>
      </c>
    </row>
    <row r="70" spans="1:6" x14ac:dyDescent="0.25">
      <c r="A70" s="54" t="s">
        <v>99</v>
      </c>
      <c r="B70" s="51">
        <v>2</v>
      </c>
      <c r="C70" s="51">
        <v>4</v>
      </c>
      <c r="D70" s="51">
        <f>SUM(Table7[[#This Row],[Total Clients Hospitalized]]+Table7[[#This Row],[Left]])</f>
        <v>6</v>
      </c>
    </row>
    <row r="71" spans="1:6" x14ac:dyDescent="0.25">
      <c r="A71" s="55" t="s">
        <v>100</v>
      </c>
      <c r="B71" s="51">
        <v>5</v>
      </c>
      <c r="C71" s="51">
        <v>7</v>
      </c>
      <c r="D71" s="51">
        <f>SUM(Table7[[#This Row],[Total Clients Hospitalized]]+Table7[[#This Row],[Left]])</f>
        <v>12</v>
      </c>
    </row>
    <row r="72" spans="1:6" x14ac:dyDescent="0.25">
      <c r="A72" s="54" t="s">
        <v>101</v>
      </c>
      <c r="B72" s="51">
        <v>5</v>
      </c>
      <c r="C72" s="51">
        <v>4</v>
      </c>
      <c r="D72" s="51">
        <f>SUM(Table7[[#This Row],[Total Clients Hospitalized]]+Table7[[#This Row],[Left]])</f>
        <v>9</v>
      </c>
    </row>
    <row r="73" spans="1:6" x14ac:dyDescent="0.25">
      <c r="A73" s="55" t="s">
        <v>102</v>
      </c>
      <c r="B73" s="51">
        <v>6</v>
      </c>
      <c r="C73" s="51">
        <v>5</v>
      </c>
      <c r="D73" s="51">
        <f>SUM(Table7[[#This Row],[Total Clients Hospitalized]]+Table7[[#This Row],[Left]])</f>
        <v>11</v>
      </c>
    </row>
    <row r="75" spans="1:6" x14ac:dyDescent="0.25">
      <c r="A75" s="220" t="s">
        <v>141</v>
      </c>
      <c r="B75" s="220"/>
      <c r="C75" s="220"/>
      <c r="D75" s="220"/>
      <c r="E75" s="220"/>
    </row>
    <row r="76" spans="1:6" ht="15.75" thickBot="1" x14ac:dyDescent="0.3">
      <c r="A76" s="67" t="s">
        <v>103</v>
      </c>
      <c r="B76" s="68" t="s">
        <v>118</v>
      </c>
      <c r="C76" s="68" t="s">
        <v>119</v>
      </c>
      <c r="D76" s="68" t="s">
        <v>120</v>
      </c>
      <c r="E76" s="68" t="s">
        <v>121</v>
      </c>
      <c r="F76" s="51"/>
    </row>
    <row r="77" spans="1:6" ht="15.75" hidden="1" thickBot="1" x14ac:dyDescent="0.3">
      <c r="A77" s="69" t="s">
        <v>2</v>
      </c>
      <c r="B77" s="70" t="s">
        <v>9</v>
      </c>
      <c r="C77" s="111">
        <v>8</v>
      </c>
      <c r="D77" s="111">
        <v>6</v>
      </c>
      <c r="E77" s="112">
        <v>10</v>
      </c>
    </row>
    <row r="78" spans="1:6" ht="15.75" hidden="1" thickBot="1" x14ac:dyDescent="0.3">
      <c r="A78" s="71" t="s">
        <v>3</v>
      </c>
      <c r="B78" s="60" t="s">
        <v>9</v>
      </c>
      <c r="C78" s="113">
        <v>28</v>
      </c>
      <c r="D78" s="113">
        <v>25</v>
      </c>
      <c r="E78" s="114">
        <v>11</v>
      </c>
    </row>
    <row r="79" spans="1:6" ht="15.75" hidden="1" thickBot="1" x14ac:dyDescent="0.3">
      <c r="A79" s="72" t="s">
        <v>97</v>
      </c>
      <c r="B79" s="60" t="s">
        <v>9</v>
      </c>
      <c r="C79" s="113">
        <v>8</v>
      </c>
      <c r="D79" s="113">
        <v>14</v>
      </c>
      <c r="E79" s="114">
        <v>19</v>
      </c>
    </row>
    <row r="80" spans="1:6" ht="15.75" hidden="1" thickBot="1" x14ac:dyDescent="0.3">
      <c r="A80" s="71" t="s">
        <v>5</v>
      </c>
      <c r="B80" s="60" t="s">
        <v>9</v>
      </c>
      <c r="C80" s="113">
        <v>8</v>
      </c>
      <c r="D80" s="113">
        <v>4</v>
      </c>
      <c r="E80" s="114">
        <v>23</v>
      </c>
    </row>
    <row r="81" spans="1:5" ht="15.75" hidden="1" thickBot="1" x14ac:dyDescent="0.3">
      <c r="A81" s="72" t="s">
        <v>6</v>
      </c>
      <c r="B81" s="60" t="s">
        <v>9</v>
      </c>
      <c r="C81" s="113">
        <v>11</v>
      </c>
      <c r="D81" s="113">
        <v>15</v>
      </c>
      <c r="E81" s="114">
        <v>29</v>
      </c>
    </row>
    <row r="82" spans="1:5" ht="15.75" hidden="1" thickBot="1" x14ac:dyDescent="0.3">
      <c r="A82" s="71" t="s">
        <v>7</v>
      </c>
      <c r="B82" s="60" t="s">
        <v>9</v>
      </c>
      <c r="C82" s="113">
        <v>6</v>
      </c>
      <c r="D82" s="113">
        <v>9</v>
      </c>
      <c r="E82" s="114">
        <v>18</v>
      </c>
    </row>
    <row r="83" spans="1:5" ht="15.75" hidden="1" thickBot="1" x14ac:dyDescent="0.3">
      <c r="A83" s="72" t="s">
        <v>8</v>
      </c>
      <c r="B83" s="60" t="s">
        <v>9</v>
      </c>
      <c r="C83" s="113">
        <v>11</v>
      </c>
      <c r="D83" s="113">
        <v>16</v>
      </c>
      <c r="E83" s="114">
        <v>26</v>
      </c>
    </row>
    <row r="84" spans="1:5" ht="15.75" hidden="1" thickBot="1" x14ac:dyDescent="0.3">
      <c r="A84" s="71" t="s">
        <v>98</v>
      </c>
      <c r="B84" s="60" t="s">
        <v>9</v>
      </c>
      <c r="C84" s="113">
        <v>3</v>
      </c>
      <c r="D84" s="113">
        <v>13</v>
      </c>
      <c r="E84" s="114">
        <v>16</v>
      </c>
    </row>
    <row r="85" spans="1:5" ht="15.75" hidden="1" thickBot="1" x14ac:dyDescent="0.3">
      <c r="A85" s="72" t="s">
        <v>99</v>
      </c>
      <c r="B85" s="60" t="s">
        <v>9</v>
      </c>
      <c r="C85" s="113">
        <v>9</v>
      </c>
      <c r="D85" s="113">
        <v>7</v>
      </c>
      <c r="E85" s="114">
        <v>14</v>
      </c>
    </row>
    <row r="86" spans="1:5" ht="15.75" hidden="1" thickBot="1" x14ac:dyDescent="0.3">
      <c r="A86" s="71" t="s">
        <v>100</v>
      </c>
      <c r="B86" s="60" t="s">
        <v>9</v>
      </c>
      <c r="C86" s="113">
        <v>9</v>
      </c>
      <c r="D86" s="113">
        <v>17</v>
      </c>
      <c r="E86" s="114">
        <v>26</v>
      </c>
    </row>
    <row r="87" spans="1:5" ht="15.75" hidden="1" thickBot="1" x14ac:dyDescent="0.3">
      <c r="A87" s="72" t="s">
        <v>101</v>
      </c>
      <c r="B87" s="60" t="s">
        <v>9</v>
      </c>
      <c r="C87" s="113">
        <v>27</v>
      </c>
      <c r="D87" s="113">
        <v>8</v>
      </c>
      <c r="E87" s="114">
        <v>3</v>
      </c>
    </row>
    <row r="88" spans="1:5" ht="15.75" hidden="1" thickBot="1" x14ac:dyDescent="0.3">
      <c r="A88" s="73" t="s">
        <v>102</v>
      </c>
      <c r="B88" s="74" t="s">
        <v>9</v>
      </c>
      <c r="C88" s="115">
        <v>12</v>
      </c>
      <c r="D88" s="115">
        <v>25</v>
      </c>
      <c r="E88" s="116">
        <v>8</v>
      </c>
    </row>
    <row r="89" spans="1:5" ht="15.75" hidden="1" thickBot="1" x14ac:dyDescent="0.3">
      <c r="A89" s="75" t="s">
        <v>2</v>
      </c>
      <c r="B89" s="76" t="s">
        <v>11</v>
      </c>
      <c r="C89" s="117">
        <v>18</v>
      </c>
      <c r="D89" s="117">
        <v>12</v>
      </c>
      <c r="E89" s="118">
        <v>17</v>
      </c>
    </row>
    <row r="90" spans="1:5" ht="15.75" hidden="1" thickBot="1" x14ac:dyDescent="0.3">
      <c r="A90" s="77" t="s">
        <v>3</v>
      </c>
      <c r="B90" s="61" t="s">
        <v>11</v>
      </c>
      <c r="C90" s="119">
        <v>25</v>
      </c>
      <c r="D90" s="119">
        <v>18</v>
      </c>
      <c r="E90" s="120">
        <v>29</v>
      </c>
    </row>
    <row r="91" spans="1:5" ht="15.75" hidden="1" thickBot="1" x14ac:dyDescent="0.3">
      <c r="A91" s="78" t="s">
        <v>97</v>
      </c>
      <c r="B91" s="61" t="s">
        <v>11</v>
      </c>
      <c r="C91" s="119">
        <v>18</v>
      </c>
      <c r="D91" s="119">
        <v>12</v>
      </c>
      <c r="E91" s="120">
        <v>30</v>
      </c>
    </row>
    <row r="92" spans="1:5" ht="15.75" hidden="1" thickBot="1" x14ac:dyDescent="0.3">
      <c r="A92" s="77" t="s">
        <v>5</v>
      </c>
      <c r="B92" s="61" t="s">
        <v>11</v>
      </c>
      <c r="C92" s="119">
        <v>7</v>
      </c>
      <c r="D92" s="119">
        <v>7</v>
      </c>
      <c r="E92" s="120">
        <v>5</v>
      </c>
    </row>
    <row r="93" spans="1:5" ht="15.75" hidden="1" thickBot="1" x14ac:dyDescent="0.3">
      <c r="A93" s="78" t="s">
        <v>6</v>
      </c>
      <c r="B93" s="61" t="s">
        <v>11</v>
      </c>
      <c r="C93" s="119">
        <v>20</v>
      </c>
      <c r="D93" s="119">
        <v>10</v>
      </c>
      <c r="E93" s="120">
        <v>28</v>
      </c>
    </row>
    <row r="94" spans="1:5" ht="15.75" hidden="1" thickBot="1" x14ac:dyDescent="0.3">
      <c r="A94" s="77" t="s">
        <v>7</v>
      </c>
      <c r="B94" s="61" t="s">
        <v>11</v>
      </c>
      <c r="C94" s="119">
        <v>24</v>
      </c>
      <c r="D94" s="119">
        <v>27</v>
      </c>
      <c r="E94" s="120">
        <v>28</v>
      </c>
    </row>
    <row r="95" spans="1:5" ht="15.75" hidden="1" thickBot="1" x14ac:dyDescent="0.3">
      <c r="A95" s="78" t="s">
        <v>8</v>
      </c>
      <c r="B95" s="61" t="s">
        <v>11</v>
      </c>
      <c r="C95" s="119">
        <v>3</v>
      </c>
      <c r="D95" s="119">
        <v>27</v>
      </c>
      <c r="E95" s="120">
        <v>19</v>
      </c>
    </row>
    <row r="96" spans="1:5" ht="15.75" hidden="1" thickBot="1" x14ac:dyDescent="0.3">
      <c r="A96" s="77" t="s">
        <v>98</v>
      </c>
      <c r="B96" s="61" t="s">
        <v>11</v>
      </c>
      <c r="C96" s="119">
        <v>5</v>
      </c>
      <c r="D96" s="119">
        <v>10</v>
      </c>
      <c r="E96" s="120">
        <v>13</v>
      </c>
    </row>
    <row r="97" spans="1:5" ht="15.75" hidden="1" thickBot="1" x14ac:dyDescent="0.3">
      <c r="A97" s="78" t="s">
        <v>99</v>
      </c>
      <c r="B97" s="61" t="s">
        <v>11</v>
      </c>
      <c r="C97" s="119">
        <v>25</v>
      </c>
      <c r="D97" s="119">
        <v>12</v>
      </c>
      <c r="E97" s="120">
        <v>28</v>
      </c>
    </row>
    <row r="98" spans="1:5" ht="15.75" hidden="1" thickBot="1" x14ac:dyDescent="0.3">
      <c r="A98" s="77" t="s">
        <v>100</v>
      </c>
      <c r="B98" s="61" t="s">
        <v>11</v>
      </c>
      <c r="C98" s="119">
        <v>28</v>
      </c>
      <c r="D98" s="119">
        <v>14</v>
      </c>
      <c r="E98" s="120">
        <v>6</v>
      </c>
    </row>
    <row r="99" spans="1:5" ht="15.75" hidden="1" thickBot="1" x14ac:dyDescent="0.3">
      <c r="A99" s="78" t="s">
        <v>101</v>
      </c>
      <c r="B99" s="61" t="s">
        <v>11</v>
      </c>
      <c r="C99" s="119">
        <v>7</v>
      </c>
      <c r="D99" s="119">
        <v>18</v>
      </c>
      <c r="E99" s="120">
        <v>22</v>
      </c>
    </row>
    <row r="100" spans="1:5" ht="15.75" hidden="1" thickBot="1" x14ac:dyDescent="0.3">
      <c r="A100" s="79" t="s">
        <v>102</v>
      </c>
      <c r="B100" s="80" t="s">
        <v>11</v>
      </c>
      <c r="C100" s="121">
        <v>15</v>
      </c>
      <c r="D100" s="121">
        <v>7</v>
      </c>
      <c r="E100" s="122">
        <v>11</v>
      </c>
    </row>
    <row r="101" spans="1:5" x14ac:dyDescent="0.25">
      <c r="A101" s="81" t="s">
        <v>2</v>
      </c>
      <c r="B101" s="82" t="s">
        <v>12</v>
      </c>
      <c r="C101" s="123">
        <v>3</v>
      </c>
      <c r="D101" s="123">
        <v>20</v>
      </c>
      <c r="E101" s="124">
        <v>21</v>
      </c>
    </row>
    <row r="102" spans="1:5" x14ac:dyDescent="0.25">
      <c r="A102" s="83" t="s">
        <v>3</v>
      </c>
      <c r="B102" s="62" t="s">
        <v>12</v>
      </c>
      <c r="C102" s="125">
        <v>5</v>
      </c>
      <c r="D102" s="125">
        <v>3</v>
      </c>
      <c r="E102" s="126">
        <v>12</v>
      </c>
    </row>
    <row r="103" spans="1:5" x14ac:dyDescent="0.25">
      <c r="A103" s="84" t="s">
        <v>97</v>
      </c>
      <c r="B103" s="62" t="s">
        <v>12</v>
      </c>
      <c r="C103" s="125">
        <v>6</v>
      </c>
      <c r="D103" s="125">
        <v>25</v>
      </c>
      <c r="E103" s="126">
        <v>9</v>
      </c>
    </row>
    <row r="104" spans="1:5" x14ac:dyDescent="0.25">
      <c r="A104" s="83" t="s">
        <v>5</v>
      </c>
      <c r="B104" s="62" t="s">
        <v>12</v>
      </c>
      <c r="C104" s="125">
        <v>23</v>
      </c>
      <c r="D104" s="125">
        <v>12</v>
      </c>
      <c r="E104" s="126">
        <v>6</v>
      </c>
    </row>
    <row r="105" spans="1:5" x14ac:dyDescent="0.25">
      <c r="A105" s="84" t="s">
        <v>6</v>
      </c>
      <c r="B105" s="62" t="s">
        <v>12</v>
      </c>
      <c r="C105" s="125">
        <v>26</v>
      </c>
      <c r="D105" s="125">
        <v>24</v>
      </c>
      <c r="E105" s="126">
        <v>7</v>
      </c>
    </row>
    <row r="106" spans="1:5" x14ac:dyDescent="0.25">
      <c r="A106" s="83" t="s">
        <v>7</v>
      </c>
      <c r="B106" s="62" t="s">
        <v>12</v>
      </c>
      <c r="C106" s="125">
        <v>24</v>
      </c>
      <c r="D106" s="125">
        <v>21</v>
      </c>
      <c r="E106" s="126">
        <v>17</v>
      </c>
    </row>
    <row r="107" spans="1:5" x14ac:dyDescent="0.25">
      <c r="A107" s="84" t="s">
        <v>8</v>
      </c>
      <c r="B107" s="62" t="s">
        <v>12</v>
      </c>
      <c r="C107" s="125">
        <v>29</v>
      </c>
      <c r="D107" s="125">
        <v>8</v>
      </c>
      <c r="E107" s="126">
        <v>15</v>
      </c>
    </row>
    <row r="108" spans="1:5" x14ac:dyDescent="0.25">
      <c r="A108" s="83" t="s">
        <v>98</v>
      </c>
      <c r="B108" s="62" t="s">
        <v>12</v>
      </c>
      <c r="C108" s="125">
        <v>21</v>
      </c>
      <c r="D108" s="125">
        <v>25</v>
      </c>
      <c r="E108" s="126">
        <v>30</v>
      </c>
    </row>
    <row r="109" spans="1:5" x14ac:dyDescent="0.25">
      <c r="A109" s="84" t="s">
        <v>99</v>
      </c>
      <c r="B109" s="62" t="s">
        <v>12</v>
      </c>
      <c r="C109" s="125">
        <v>16</v>
      </c>
      <c r="D109" s="125">
        <v>9</v>
      </c>
      <c r="E109" s="126">
        <v>5</v>
      </c>
    </row>
    <row r="110" spans="1:5" x14ac:dyDescent="0.25">
      <c r="A110" s="83" t="s">
        <v>100</v>
      </c>
      <c r="B110" s="62" t="s">
        <v>12</v>
      </c>
      <c r="C110" s="125">
        <v>19</v>
      </c>
      <c r="D110" s="125">
        <v>20</v>
      </c>
      <c r="E110" s="126">
        <v>3</v>
      </c>
    </row>
    <row r="111" spans="1:5" x14ac:dyDescent="0.25">
      <c r="A111" s="84" t="s">
        <v>101</v>
      </c>
      <c r="B111" s="62" t="s">
        <v>12</v>
      </c>
      <c r="C111" s="125">
        <v>20</v>
      </c>
      <c r="D111" s="125">
        <v>7</v>
      </c>
      <c r="E111" s="126">
        <v>25</v>
      </c>
    </row>
    <row r="112" spans="1:5" ht="15.75" thickBot="1" x14ac:dyDescent="0.3">
      <c r="A112" s="85" t="s">
        <v>102</v>
      </c>
      <c r="B112" s="86" t="s">
        <v>12</v>
      </c>
      <c r="C112" s="127">
        <v>5</v>
      </c>
      <c r="D112" s="127">
        <v>19</v>
      </c>
      <c r="E112" s="128">
        <v>20</v>
      </c>
    </row>
    <row r="113" spans="1:5" hidden="1" x14ac:dyDescent="0.25">
      <c r="A113" s="87" t="s">
        <v>2</v>
      </c>
      <c r="B113" s="88" t="s">
        <v>13</v>
      </c>
      <c r="C113" s="129">
        <v>11</v>
      </c>
      <c r="D113" s="129">
        <v>16</v>
      </c>
      <c r="E113" s="130">
        <v>9</v>
      </c>
    </row>
    <row r="114" spans="1:5" hidden="1" x14ac:dyDescent="0.25">
      <c r="A114" s="89" t="s">
        <v>3</v>
      </c>
      <c r="B114" s="63" t="s">
        <v>13</v>
      </c>
      <c r="C114" s="131">
        <v>6</v>
      </c>
      <c r="D114" s="131">
        <v>25</v>
      </c>
      <c r="E114" s="132">
        <v>9</v>
      </c>
    </row>
    <row r="115" spans="1:5" hidden="1" x14ac:dyDescent="0.25">
      <c r="A115" s="90" t="s">
        <v>97</v>
      </c>
      <c r="B115" s="63" t="s">
        <v>13</v>
      </c>
      <c r="C115" s="131">
        <v>16</v>
      </c>
      <c r="D115" s="131">
        <v>12</v>
      </c>
      <c r="E115" s="132">
        <v>8</v>
      </c>
    </row>
    <row r="116" spans="1:5" hidden="1" x14ac:dyDescent="0.25">
      <c r="A116" s="89" t="s">
        <v>5</v>
      </c>
      <c r="B116" s="63" t="s">
        <v>13</v>
      </c>
      <c r="C116" s="131">
        <v>7</v>
      </c>
      <c r="D116" s="131">
        <v>9</v>
      </c>
      <c r="E116" s="132">
        <v>12</v>
      </c>
    </row>
    <row r="117" spans="1:5" hidden="1" x14ac:dyDescent="0.25">
      <c r="A117" s="90" t="s">
        <v>6</v>
      </c>
      <c r="B117" s="63" t="s">
        <v>13</v>
      </c>
      <c r="C117" s="131">
        <v>15</v>
      </c>
      <c r="D117" s="131">
        <v>22</v>
      </c>
      <c r="E117" s="132">
        <v>21</v>
      </c>
    </row>
    <row r="118" spans="1:5" hidden="1" x14ac:dyDescent="0.25">
      <c r="A118" s="89" t="s">
        <v>7</v>
      </c>
      <c r="B118" s="63" t="s">
        <v>13</v>
      </c>
      <c r="C118" s="131">
        <v>3</v>
      </c>
      <c r="D118" s="131">
        <v>25</v>
      </c>
      <c r="E118" s="132">
        <v>22</v>
      </c>
    </row>
    <row r="119" spans="1:5" hidden="1" x14ac:dyDescent="0.25">
      <c r="A119" s="90" t="s">
        <v>8</v>
      </c>
      <c r="B119" s="63" t="s">
        <v>13</v>
      </c>
      <c r="C119" s="131">
        <v>15</v>
      </c>
      <c r="D119" s="131">
        <v>27</v>
      </c>
      <c r="E119" s="132">
        <v>15</v>
      </c>
    </row>
    <row r="120" spans="1:5" hidden="1" x14ac:dyDescent="0.25">
      <c r="A120" s="89" t="s">
        <v>98</v>
      </c>
      <c r="B120" s="63" t="s">
        <v>13</v>
      </c>
      <c r="C120" s="131">
        <v>13</v>
      </c>
      <c r="D120" s="131">
        <v>15</v>
      </c>
      <c r="E120" s="132">
        <v>24</v>
      </c>
    </row>
    <row r="121" spans="1:5" hidden="1" x14ac:dyDescent="0.25">
      <c r="A121" s="90" t="s">
        <v>99</v>
      </c>
      <c r="B121" s="63" t="s">
        <v>13</v>
      </c>
      <c r="C121" s="131">
        <v>10</v>
      </c>
      <c r="D121" s="131">
        <v>26</v>
      </c>
      <c r="E121" s="132">
        <v>4</v>
      </c>
    </row>
    <row r="122" spans="1:5" hidden="1" x14ac:dyDescent="0.25">
      <c r="A122" s="89" t="s">
        <v>100</v>
      </c>
      <c r="B122" s="63" t="s">
        <v>13</v>
      </c>
      <c r="C122" s="131">
        <v>23</v>
      </c>
      <c r="D122" s="131">
        <v>20</v>
      </c>
      <c r="E122" s="132">
        <v>14</v>
      </c>
    </row>
    <row r="123" spans="1:5" hidden="1" x14ac:dyDescent="0.25">
      <c r="A123" s="90" t="s">
        <v>101</v>
      </c>
      <c r="B123" s="63" t="s">
        <v>13</v>
      </c>
      <c r="C123" s="131">
        <v>25</v>
      </c>
      <c r="D123" s="131">
        <v>8</v>
      </c>
      <c r="E123" s="132">
        <v>29</v>
      </c>
    </row>
    <row r="124" spans="1:5" ht="15.75" hidden="1" thickBot="1" x14ac:dyDescent="0.3">
      <c r="A124" s="91" t="s">
        <v>102</v>
      </c>
      <c r="B124" s="92" t="s">
        <v>13</v>
      </c>
      <c r="C124" s="133">
        <v>24</v>
      </c>
      <c r="D124" s="133">
        <v>17</v>
      </c>
      <c r="E124" s="134">
        <v>15</v>
      </c>
    </row>
    <row r="125" spans="1:5" hidden="1" x14ac:dyDescent="0.25">
      <c r="A125" s="93" t="s">
        <v>2</v>
      </c>
      <c r="B125" s="94" t="s">
        <v>14</v>
      </c>
      <c r="C125" s="135">
        <v>26</v>
      </c>
      <c r="D125" s="135">
        <v>6</v>
      </c>
      <c r="E125" s="136">
        <v>8</v>
      </c>
    </row>
    <row r="126" spans="1:5" hidden="1" x14ac:dyDescent="0.25">
      <c r="A126" s="95" t="s">
        <v>3</v>
      </c>
      <c r="B126" s="64" t="s">
        <v>14</v>
      </c>
      <c r="C126" s="137">
        <v>19</v>
      </c>
      <c r="D126" s="137">
        <v>29</v>
      </c>
      <c r="E126" s="138">
        <v>8</v>
      </c>
    </row>
    <row r="127" spans="1:5" hidden="1" x14ac:dyDescent="0.25">
      <c r="A127" s="96" t="s">
        <v>97</v>
      </c>
      <c r="B127" s="64" t="s">
        <v>14</v>
      </c>
      <c r="C127" s="137">
        <v>15</v>
      </c>
      <c r="D127" s="137">
        <v>6</v>
      </c>
      <c r="E127" s="138">
        <v>18</v>
      </c>
    </row>
    <row r="128" spans="1:5" hidden="1" x14ac:dyDescent="0.25">
      <c r="A128" s="95" t="s">
        <v>5</v>
      </c>
      <c r="B128" s="64" t="s">
        <v>14</v>
      </c>
      <c r="C128" s="137">
        <v>21</v>
      </c>
      <c r="D128" s="137">
        <v>5</v>
      </c>
      <c r="E128" s="138">
        <v>17</v>
      </c>
    </row>
    <row r="129" spans="1:5" hidden="1" x14ac:dyDescent="0.25">
      <c r="A129" s="96" t="s">
        <v>6</v>
      </c>
      <c r="B129" s="64" t="s">
        <v>14</v>
      </c>
      <c r="C129" s="137">
        <v>30</v>
      </c>
      <c r="D129" s="137">
        <v>9</v>
      </c>
      <c r="E129" s="138">
        <v>20</v>
      </c>
    </row>
    <row r="130" spans="1:5" hidden="1" x14ac:dyDescent="0.25">
      <c r="A130" s="95" t="s">
        <v>7</v>
      </c>
      <c r="B130" s="64" t="s">
        <v>14</v>
      </c>
      <c r="C130" s="137">
        <v>25</v>
      </c>
      <c r="D130" s="137">
        <v>22</v>
      </c>
      <c r="E130" s="138">
        <v>15</v>
      </c>
    </row>
    <row r="131" spans="1:5" hidden="1" x14ac:dyDescent="0.25">
      <c r="A131" s="96" t="s">
        <v>8</v>
      </c>
      <c r="B131" s="64" t="s">
        <v>14</v>
      </c>
      <c r="C131" s="137">
        <v>3</v>
      </c>
      <c r="D131" s="137">
        <v>10</v>
      </c>
      <c r="E131" s="138">
        <v>18</v>
      </c>
    </row>
    <row r="132" spans="1:5" hidden="1" x14ac:dyDescent="0.25">
      <c r="A132" s="95" t="s">
        <v>98</v>
      </c>
      <c r="B132" s="64" t="s">
        <v>14</v>
      </c>
      <c r="C132" s="137">
        <v>27</v>
      </c>
      <c r="D132" s="137">
        <v>5</v>
      </c>
      <c r="E132" s="138">
        <v>17</v>
      </c>
    </row>
    <row r="133" spans="1:5" hidden="1" x14ac:dyDescent="0.25">
      <c r="A133" s="96" t="s">
        <v>99</v>
      </c>
      <c r="B133" s="64" t="s">
        <v>14</v>
      </c>
      <c r="C133" s="137">
        <v>26</v>
      </c>
      <c r="D133" s="137">
        <v>14</v>
      </c>
      <c r="E133" s="138">
        <v>5</v>
      </c>
    </row>
    <row r="134" spans="1:5" hidden="1" x14ac:dyDescent="0.25">
      <c r="A134" s="95" t="s">
        <v>100</v>
      </c>
      <c r="B134" s="64" t="s">
        <v>14</v>
      </c>
      <c r="C134" s="137">
        <v>24</v>
      </c>
      <c r="D134" s="137">
        <v>30</v>
      </c>
      <c r="E134" s="138">
        <v>28</v>
      </c>
    </row>
    <row r="135" spans="1:5" hidden="1" x14ac:dyDescent="0.25">
      <c r="A135" s="96" t="s">
        <v>101</v>
      </c>
      <c r="B135" s="64" t="s">
        <v>14</v>
      </c>
      <c r="C135" s="137">
        <v>22</v>
      </c>
      <c r="D135" s="137">
        <v>9</v>
      </c>
      <c r="E135" s="138">
        <v>22</v>
      </c>
    </row>
    <row r="136" spans="1:5" ht="15.75" hidden="1" thickBot="1" x14ac:dyDescent="0.3">
      <c r="A136" s="97" t="s">
        <v>102</v>
      </c>
      <c r="B136" s="98" t="s">
        <v>14</v>
      </c>
      <c r="C136" s="139">
        <v>19</v>
      </c>
      <c r="D136" s="139">
        <v>15</v>
      </c>
      <c r="E136" s="140">
        <v>14</v>
      </c>
    </row>
    <row r="137" spans="1:5" hidden="1" x14ac:dyDescent="0.25">
      <c r="A137" s="99" t="s">
        <v>2</v>
      </c>
      <c r="B137" s="100" t="s">
        <v>15</v>
      </c>
      <c r="C137" s="141">
        <v>26</v>
      </c>
      <c r="D137" s="141">
        <v>23</v>
      </c>
      <c r="E137" s="142">
        <v>5</v>
      </c>
    </row>
    <row r="138" spans="1:5" hidden="1" x14ac:dyDescent="0.25">
      <c r="A138" s="101" t="s">
        <v>3</v>
      </c>
      <c r="B138" s="65" t="s">
        <v>15</v>
      </c>
      <c r="C138" s="143">
        <v>24</v>
      </c>
      <c r="D138" s="143">
        <v>29</v>
      </c>
      <c r="E138" s="144">
        <v>30</v>
      </c>
    </row>
    <row r="139" spans="1:5" hidden="1" x14ac:dyDescent="0.25">
      <c r="A139" s="102" t="s">
        <v>97</v>
      </c>
      <c r="B139" s="65" t="s">
        <v>15</v>
      </c>
      <c r="C139" s="143">
        <v>30</v>
      </c>
      <c r="D139" s="143">
        <v>5</v>
      </c>
      <c r="E139" s="144">
        <v>8</v>
      </c>
    </row>
    <row r="140" spans="1:5" hidden="1" x14ac:dyDescent="0.25">
      <c r="A140" s="101" t="s">
        <v>5</v>
      </c>
      <c r="B140" s="65" t="s">
        <v>15</v>
      </c>
      <c r="C140" s="143">
        <v>18</v>
      </c>
      <c r="D140" s="143">
        <v>16</v>
      </c>
      <c r="E140" s="144">
        <v>26</v>
      </c>
    </row>
    <row r="141" spans="1:5" hidden="1" x14ac:dyDescent="0.25">
      <c r="A141" s="102" t="s">
        <v>6</v>
      </c>
      <c r="B141" s="65" t="s">
        <v>15</v>
      </c>
      <c r="C141" s="143">
        <v>18</v>
      </c>
      <c r="D141" s="143">
        <v>5</v>
      </c>
      <c r="E141" s="144">
        <v>3</v>
      </c>
    </row>
    <row r="142" spans="1:5" hidden="1" x14ac:dyDescent="0.25">
      <c r="A142" s="101" t="s">
        <v>7</v>
      </c>
      <c r="B142" s="65" t="s">
        <v>15</v>
      </c>
      <c r="C142" s="143">
        <v>28</v>
      </c>
      <c r="D142" s="143">
        <v>7</v>
      </c>
      <c r="E142" s="144">
        <v>27</v>
      </c>
    </row>
    <row r="143" spans="1:5" hidden="1" x14ac:dyDescent="0.25">
      <c r="A143" s="102" t="s">
        <v>8</v>
      </c>
      <c r="B143" s="65" t="s">
        <v>15</v>
      </c>
      <c r="C143" s="143">
        <v>20</v>
      </c>
      <c r="D143" s="143">
        <v>11</v>
      </c>
      <c r="E143" s="144">
        <v>3</v>
      </c>
    </row>
    <row r="144" spans="1:5" hidden="1" x14ac:dyDescent="0.25">
      <c r="A144" s="101" t="s">
        <v>98</v>
      </c>
      <c r="B144" s="65" t="s">
        <v>15</v>
      </c>
      <c r="C144" s="143">
        <v>6</v>
      </c>
      <c r="D144" s="143">
        <v>26</v>
      </c>
      <c r="E144" s="144">
        <v>15</v>
      </c>
    </row>
    <row r="145" spans="1:5" hidden="1" x14ac:dyDescent="0.25">
      <c r="A145" s="102" t="s">
        <v>99</v>
      </c>
      <c r="B145" s="65" t="s">
        <v>15</v>
      </c>
      <c r="C145" s="143">
        <v>23</v>
      </c>
      <c r="D145" s="143">
        <v>22</v>
      </c>
      <c r="E145" s="144">
        <v>11</v>
      </c>
    </row>
    <row r="146" spans="1:5" hidden="1" x14ac:dyDescent="0.25">
      <c r="A146" s="101" t="s">
        <v>100</v>
      </c>
      <c r="B146" s="65" t="s">
        <v>15</v>
      </c>
      <c r="C146" s="143">
        <v>5</v>
      </c>
      <c r="D146" s="143">
        <v>3</v>
      </c>
      <c r="E146" s="144">
        <v>19</v>
      </c>
    </row>
    <row r="147" spans="1:5" hidden="1" x14ac:dyDescent="0.25">
      <c r="A147" s="102" t="s">
        <v>101</v>
      </c>
      <c r="B147" s="65" t="s">
        <v>15</v>
      </c>
      <c r="C147" s="143">
        <v>30</v>
      </c>
      <c r="D147" s="143">
        <v>26</v>
      </c>
      <c r="E147" s="144">
        <v>29</v>
      </c>
    </row>
    <row r="148" spans="1:5" ht="15.75" hidden="1" thickBot="1" x14ac:dyDescent="0.3">
      <c r="A148" s="103" t="s">
        <v>102</v>
      </c>
      <c r="B148" s="104" t="s">
        <v>15</v>
      </c>
      <c r="C148" s="145">
        <v>21</v>
      </c>
      <c r="D148" s="145">
        <v>17</v>
      </c>
      <c r="E148" s="146">
        <v>16</v>
      </c>
    </row>
    <row r="149" spans="1:5" hidden="1" x14ac:dyDescent="0.25">
      <c r="A149" s="105" t="s">
        <v>2</v>
      </c>
      <c r="B149" s="106" t="s">
        <v>55</v>
      </c>
      <c r="C149" s="147">
        <v>13</v>
      </c>
      <c r="D149" s="147">
        <v>3</v>
      </c>
      <c r="E149" s="148">
        <v>27</v>
      </c>
    </row>
    <row r="150" spans="1:5" hidden="1" x14ac:dyDescent="0.25">
      <c r="A150" s="107" t="s">
        <v>3</v>
      </c>
      <c r="B150" s="66" t="s">
        <v>55</v>
      </c>
      <c r="C150" s="149">
        <v>26</v>
      </c>
      <c r="D150" s="149">
        <v>26</v>
      </c>
      <c r="E150" s="150">
        <v>23</v>
      </c>
    </row>
    <row r="151" spans="1:5" hidden="1" x14ac:dyDescent="0.25">
      <c r="A151" s="108" t="s">
        <v>97</v>
      </c>
      <c r="B151" s="66" t="s">
        <v>55</v>
      </c>
      <c r="C151" s="149">
        <v>19</v>
      </c>
      <c r="D151" s="149">
        <v>6</v>
      </c>
      <c r="E151" s="150">
        <v>16</v>
      </c>
    </row>
    <row r="152" spans="1:5" hidden="1" x14ac:dyDescent="0.25">
      <c r="A152" s="107" t="s">
        <v>5</v>
      </c>
      <c r="B152" s="66" t="s">
        <v>55</v>
      </c>
      <c r="C152" s="149">
        <v>24</v>
      </c>
      <c r="D152" s="149">
        <v>25</v>
      </c>
      <c r="E152" s="150">
        <v>10</v>
      </c>
    </row>
    <row r="153" spans="1:5" hidden="1" x14ac:dyDescent="0.25">
      <c r="A153" s="108" t="s">
        <v>6</v>
      </c>
      <c r="B153" s="66" t="s">
        <v>55</v>
      </c>
      <c r="C153" s="149">
        <v>5</v>
      </c>
      <c r="D153" s="149">
        <v>11</v>
      </c>
      <c r="E153" s="150">
        <v>22</v>
      </c>
    </row>
    <row r="154" spans="1:5" hidden="1" x14ac:dyDescent="0.25">
      <c r="A154" s="107" t="s">
        <v>7</v>
      </c>
      <c r="B154" s="66" t="s">
        <v>55</v>
      </c>
      <c r="C154" s="149">
        <v>22</v>
      </c>
      <c r="D154" s="149">
        <v>5</v>
      </c>
      <c r="E154" s="150">
        <v>5</v>
      </c>
    </row>
    <row r="155" spans="1:5" hidden="1" x14ac:dyDescent="0.25">
      <c r="A155" s="108" t="s">
        <v>8</v>
      </c>
      <c r="B155" s="66" t="s">
        <v>55</v>
      </c>
      <c r="C155" s="149">
        <v>3</v>
      </c>
      <c r="D155" s="149">
        <v>20</v>
      </c>
      <c r="E155" s="150">
        <v>5</v>
      </c>
    </row>
    <row r="156" spans="1:5" hidden="1" x14ac:dyDescent="0.25">
      <c r="A156" s="107" t="s">
        <v>98</v>
      </c>
      <c r="B156" s="66" t="s">
        <v>55</v>
      </c>
      <c r="C156" s="149">
        <v>7</v>
      </c>
      <c r="D156" s="149">
        <v>22</v>
      </c>
      <c r="E156" s="150">
        <v>10</v>
      </c>
    </row>
    <row r="157" spans="1:5" hidden="1" x14ac:dyDescent="0.25">
      <c r="A157" s="108" t="s">
        <v>99</v>
      </c>
      <c r="B157" s="66" t="s">
        <v>55</v>
      </c>
      <c r="C157" s="149">
        <v>7</v>
      </c>
      <c r="D157" s="149">
        <v>27</v>
      </c>
      <c r="E157" s="150">
        <v>14</v>
      </c>
    </row>
    <row r="158" spans="1:5" hidden="1" x14ac:dyDescent="0.25">
      <c r="A158" s="107" t="s">
        <v>100</v>
      </c>
      <c r="B158" s="66" t="s">
        <v>55</v>
      </c>
      <c r="C158" s="149">
        <v>22</v>
      </c>
      <c r="D158" s="149">
        <v>19</v>
      </c>
      <c r="E158" s="150">
        <v>3</v>
      </c>
    </row>
    <row r="159" spans="1:5" hidden="1" x14ac:dyDescent="0.25">
      <c r="A159" s="108" t="s">
        <v>101</v>
      </c>
      <c r="B159" s="66" t="s">
        <v>55</v>
      </c>
      <c r="C159" s="149">
        <v>11</v>
      </c>
      <c r="D159" s="149">
        <v>25</v>
      </c>
      <c r="E159" s="150">
        <v>15</v>
      </c>
    </row>
    <row r="160" spans="1:5" ht="15.75" hidden="1" thickBot="1" x14ac:dyDescent="0.3">
      <c r="A160" s="109" t="s">
        <v>102</v>
      </c>
      <c r="B160" s="110" t="s">
        <v>55</v>
      </c>
      <c r="C160" s="151">
        <v>8</v>
      </c>
      <c r="D160" s="151">
        <v>8</v>
      </c>
      <c r="E160" s="152">
        <v>3</v>
      </c>
    </row>
    <row r="163" spans="1:6" x14ac:dyDescent="0.25">
      <c r="A163" s="53" t="s">
        <v>103</v>
      </c>
      <c r="B163" s="53" t="s">
        <v>122</v>
      </c>
      <c r="C163" s="53" t="s">
        <v>123</v>
      </c>
      <c r="D163" s="53" t="s">
        <v>124</v>
      </c>
      <c r="E163" s="153" t="s">
        <v>125</v>
      </c>
      <c r="F163" s="59" t="s">
        <v>126</v>
      </c>
    </row>
    <row r="164" spans="1:6" x14ac:dyDescent="0.25">
      <c r="A164" s="50" t="s">
        <v>2</v>
      </c>
      <c r="B164" s="51">
        <v>7</v>
      </c>
      <c r="C164" s="51">
        <v>19</v>
      </c>
      <c r="D164" s="51">
        <v>22</v>
      </c>
      <c r="E164" s="51">
        <v>13</v>
      </c>
      <c r="F164" s="51">
        <v>22</v>
      </c>
    </row>
    <row r="165" spans="1:6" x14ac:dyDescent="0.25">
      <c r="A165" s="50" t="s">
        <v>3</v>
      </c>
      <c r="B165" s="51">
        <v>2</v>
      </c>
      <c r="C165" s="51">
        <v>18</v>
      </c>
      <c r="D165" s="51">
        <v>13</v>
      </c>
      <c r="E165" s="51">
        <v>12</v>
      </c>
      <c r="F165" s="51">
        <v>13</v>
      </c>
    </row>
    <row r="166" spans="1:6" x14ac:dyDescent="0.25">
      <c r="A166" s="50" t="s">
        <v>97</v>
      </c>
      <c r="B166" s="51">
        <v>5</v>
      </c>
      <c r="C166" s="51">
        <v>17</v>
      </c>
      <c r="D166" s="51">
        <v>13</v>
      </c>
      <c r="E166" s="51">
        <v>21</v>
      </c>
      <c r="F166" s="51">
        <v>13</v>
      </c>
    </row>
    <row r="167" spans="1:6" x14ac:dyDescent="0.25">
      <c r="A167" s="50" t="s">
        <v>5</v>
      </c>
      <c r="B167" s="51">
        <v>9</v>
      </c>
      <c r="C167" s="51">
        <v>11</v>
      </c>
      <c r="D167" s="51">
        <v>21</v>
      </c>
      <c r="E167" s="51">
        <v>21</v>
      </c>
      <c r="F167" s="51">
        <v>21</v>
      </c>
    </row>
    <row r="168" spans="1:6" x14ac:dyDescent="0.25">
      <c r="A168" s="50" t="s">
        <v>6</v>
      </c>
      <c r="B168" s="51">
        <v>1</v>
      </c>
      <c r="C168" s="51">
        <v>23</v>
      </c>
      <c r="D168" s="51">
        <v>15</v>
      </c>
      <c r="E168" s="51">
        <v>23</v>
      </c>
      <c r="F168" s="51">
        <v>15</v>
      </c>
    </row>
    <row r="169" spans="1:6" x14ac:dyDescent="0.25">
      <c r="A169" s="50" t="s">
        <v>7</v>
      </c>
      <c r="B169" s="51">
        <v>6</v>
      </c>
      <c r="C169" s="51">
        <v>12</v>
      </c>
      <c r="D169" s="51">
        <v>10</v>
      </c>
      <c r="E169" s="51">
        <v>20</v>
      </c>
      <c r="F169" s="51">
        <v>10</v>
      </c>
    </row>
    <row r="170" spans="1:6" x14ac:dyDescent="0.25">
      <c r="A170" s="50" t="s">
        <v>8</v>
      </c>
      <c r="B170" s="51">
        <v>5</v>
      </c>
      <c r="C170" s="51">
        <v>17</v>
      </c>
      <c r="D170" s="51">
        <v>16</v>
      </c>
      <c r="E170" s="51">
        <v>17</v>
      </c>
      <c r="F170" s="51">
        <v>16</v>
      </c>
    </row>
    <row r="171" spans="1:6" x14ac:dyDescent="0.25">
      <c r="A171" s="50" t="s">
        <v>98</v>
      </c>
      <c r="B171" s="51">
        <v>10</v>
      </c>
      <c r="C171" s="51">
        <v>17</v>
      </c>
      <c r="D171" s="51">
        <v>15</v>
      </c>
      <c r="E171" s="51">
        <v>11</v>
      </c>
      <c r="F171" s="51">
        <v>15</v>
      </c>
    </row>
    <row r="172" spans="1:6" x14ac:dyDescent="0.25">
      <c r="A172" s="50" t="s">
        <v>99</v>
      </c>
      <c r="B172" s="51">
        <v>7</v>
      </c>
      <c r="C172" s="51">
        <v>19</v>
      </c>
      <c r="D172" s="51">
        <v>12</v>
      </c>
      <c r="E172" s="51">
        <v>11</v>
      </c>
      <c r="F172" s="51">
        <v>12</v>
      </c>
    </row>
    <row r="173" spans="1:6" x14ac:dyDescent="0.25">
      <c r="A173" s="50" t="s">
        <v>100</v>
      </c>
      <c r="B173" s="51">
        <v>2</v>
      </c>
      <c r="C173" s="51">
        <v>23</v>
      </c>
      <c r="D173" s="51">
        <v>16</v>
      </c>
      <c r="E173" s="51">
        <v>22</v>
      </c>
      <c r="F173" s="51">
        <v>16</v>
      </c>
    </row>
    <row r="174" spans="1:6" x14ac:dyDescent="0.25">
      <c r="A174" s="50" t="s">
        <v>101</v>
      </c>
      <c r="B174" s="51">
        <v>6</v>
      </c>
      <c r="C174" s="51">
        <v>19</v>
      </c>
      <c r="D174" s="51">
        <v>11</v>
      </c>
      <c r="E174" s="51">
        <v>14</v>
      </c>
      <c r="F174" s="51">
        <v>11</v>
      </c>
    </row>
    <row r="175" spans="1:6" x14ac:dyDescent="0.25">
      <c r="A175" s="50" t="s">
        <v>102</v>
      </c>
      <c r="B175" s="51">
        <v>6</v>
      </c>
      <c r="C175" s="51">
        <v>23</v>
      </c>
      <c r="D175" s="51">
        <v>20</v>
      </c>
      <c r="E175" s="51">
        <v>13</v>
      </c>
      <c r="F175" s="51">
        <v>20</v>
      </c>
    </row>
  </sheetData>
  <mergeCells count="1">
    <mergeCell ref="A75:E75"/>
  </mergeCells>
  <phoneticPr fontId="2" type="noConversion"/>
  <pageMargins left="0.7" right="0.7" top="0.75" bottom="0.75" header="0.3" footer="0.3"/>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20E4-07C5-4502-99DF-C64CC45C21A0}">
  <dimension ref="A1:BD14"/>
  <sheetViews>
    <sheetView showGridLines="0" tabSelected="1" zoomScale="60" zoomScaleNormal="60" workbookViewId="0">
      <pane xSplit="1" topLeftCell="B1" activePane="topRight" state="frozen"/>
      <selection pane="topRight" activeCell="P21" sqref="P21"/>
    </sheetView>
  </sheetViews>
  <sheetFormatPr defaultColWidth="15" defaultRowHeight="21" x14ac:dyDescent="0.35"/>
  <cols>
    <col min="1" max="1" width="15.28515625" customWidth="1"/>
    <col min="2" max="2" width="21.140625" customWidth="1"/>
    <col min="3" max="3" width="11.140625" customWidth="1"/>
    <col min="4" max="4" width="16.7109375" customWidth="1"/>
    <col min="5" max="5" width="29.85546875" style="154" customWidth="1"/>
    <col min="6" max="6" width="32.5703125" style="154" customWidth="1"/>
    <col min="7" max="7" width="35.42578125" style="154" customWidth="1"/>
    <col min="8" max="8" width="33.7109375" style="154" customWidth="1"/>
    <col min="9" max="9" width="21.140625" style="154" customWidth="1"/>
    <col min="10" max="10" width="31.85546875" style="154" customWidth="1"/>
    <col min="11" max="11" width="23.28515625" customWidth="1"/>
    <col min="12" max="12" width="19" bestFit="1" customWidth="1"/>
    <col min="13" max="14" width="11.28515625" customWidth="1"/>
    <col min="15" max="15" width="16.140625" customWidth="1"/>
    <col min="16" max="16" width="14.140625" customWidth="1"/>
    <col min="17" max="17" width="22" customWidth="1"/>
    <col min="18" max="18" width="30.85546875" customWidth="1"/>
    <col min="19" max="19" width="42" customWidth="1"/>
    <col min="20" max="20" width="21.42578125" customWidth="1"/>
    <col min="21" max="21" width="27" customWidth="1"/>
    <col min="22" max="22" width="12.140625" bestFit="1" customWidth="1"/>
    <col min="23" max="23" width="21.140625" customWidth="1"/>
    <col min="24" max="24" width="11.140625" customWidth="1"/>
    <col min="25" max="25" width="16.42578125" customWidth="1"/>
    <col min="26" max="26" width="14.140625" bestFit="1" customWidth="1"/>
    <col min="27" max="27" width="15.7109375" customWidth="1"/>
    <col min="28" max="28" width="15.28515625" customWidth="1"/>
    <col min="29" max="29" width="8.85546875" bestFit="1" customWidth="1"/>
    <col min="30" max="30" width="42.28515625" customWidth="1"/>
    <col min="31" max="31" width="12.140625" bestFit="1" customWidth="1"/>
    <col min="32" max="32" width="16.28515625" customWidth="1"/>
    <col min="34" max="34" width="16.140625" bestFit="1" customWidth="1"/>
    <col min="36" max="36" width="13.42578125" customWidth="1"/>
    <col min="37" max="37" width="19.7109375" customWidth="1"/>
    <col min="38" max="38" width="22" customWidth="1"/>
    <col min="39" max="39" width="18.5703125" customWidth="1"/>
    <col min="40" max="40" width="15.5703125" customWidth="1"/>
    <col min="41" max="41" width="14.85546875" customWidth="1"/>
    <col min="43" max="43" width="15.85546875" customWidth="1"/>
    <col min="44" max="44" width="14.28515625" bestFit="1" customWidth="1"/>
    <col min="45" max="45" width="8.85546875" bestFit="1" customWidth="1"/>
    <col min="46" max="46" width="26.140625" customWidth="1"/>
    <col min="47" max="47" width="23.28515625" customWidth="1"/>
    <col min="48" max="48" width="4.85546875" bestFit="1" customWidth="1"/>
    <col min="49" max="49" width="11.28515625" customWidth="1"/>
    <col min="50" max="50" width="16.140625" bestFit="1" customWidth="1"/>
    <col min="51" max="51" width="12.42578125" customWidth="1"/>
    <col min="52" max="52" width="20.42578125" customWidth="1"/>
    <col min="54" max="54" width="22.140625" customWidth="1"/>
    <col min="55" max="55" width="22" customWidth="1"/>
    <col min="56" max="56" width="19" bestFit="1" customWidth="1"/>
    <col min="256" max="256" width="5.85546875" customWidth="1"/>
    <col min="258" max="258" width="49.28515625" customWidth="1"/>
    <col min="259" max="259" width="18.7109375" customWidth="1"/>
    <col min="260" max="260" width="15.85546875" customWidth="1"/>
    <col min="261" max="261" width="16.42578125" customWidth="1"/>
    <col min="262" max="262" width="16" customWidth="1"/>
    <col min="263" max="263" width="16.42578125" customWidth="1"/>
    <col min="264" max="264" width="15.7109375" customWidth="1"/>
    <col min="265" max="265" width="17.5703125" customWidth="1"/>
    <col min="266" max="266" width="16.7109375" customWidth="1"/>
    <col min="267" max="267" width="16" customWidth="1"/>
    <col min="268" max="268" width="19.7109375" customWidth="1"/>
    <col min="269" max="269" width="19" customWidth="1"/>
    <col min="270" max="270" width="18.85546875" customWidth="1"/>
    <col min="271" max="271" width="22.28515625" customWidth="1"/>
    <col min="273" max="273" width="16.5703125" bestFit="1" customWidth="1"/>
    <col min="512" max="512" width="5.85546875" customWidth="1"/>
    <col min="514" max="514" width="49.28515625" customWidth="1"/>
    <col min="515" max="515" width="18.7109375" customWidth="1"/>
    <col min="516" max="516" width="15.85546875" customWidth="1"/>
    <col min="517" max="517" width="16.42578125" customWidth="1"/>
    <col min="518" max="518" width="16" customWidth="1"/>
    <col min="519" max="519" width="16.42578125" customWidth="1"/>
    <col min="520" max="520" width="15.7109375" customWidth="1"/>
    <col min="521" max="521" width="17.5703125" customWidth="1"/>
    <col min="522" max="522" width="16.7109375" customWidth="1"/>
    <col min="523" max="523" width="16" customWidth="1"/>
    <col min="524" max="524" width="19.7109375" customWidth="1"/>
    <col min="525" max="525" width="19" customWidth="1"/>
    <col min="526" max="526" width="18.85546875" customWidth="1"/>
    <col min="527" max="527" width="22.28515625" customWidth="1"/>
    <col min="529" max="529" width="16.5703125" bestFit="1" customWidth="1"/>
    <col min="768" max="768" width="5.85546875" customWidth="1"/>
    <col min="770" max="770" width="49.28515625" customWidth="1"/>
    <col min="771" max="771" width="18.7109375" customWidth="1"/>
    <col min="772" max="772" width="15.85546875" customWidth="1"/>
    <col min="773" max="773" width="16.42578125" customWidth="1"/>
    <col min="774" max="774" width="16" customWidth="1"/>
    <col min="775" max="775" width="16.42578125" customWidth="1"/>
    <col min="776" max="776" width="15.7109375" customWidth="1"/>
    <col min="777" max="777" width="17.5703125" customWidth="1"/>
    <col min="778" max="778" width="16.7109375" customWidth="1"/>
    <col min="779" max="779" width="16" customWidth="1"/>
    <col min="780" max="780" width="19.7109375" customWidth="1"/>
    <col min="781" max="781" width="19" customWidth="1"/>
    <col min="782" max="782" width="18.85546875" customWidth="1"/>
    <col min="783" max="783" width="22.28515625" customWidth="1"/>
    <col min="785" max="785" width="16.5703125" bestFit="1" customWidth="1"/>
    <col min="1024" max="1024" width="5.85546875" customWidth="1"/>
    <col min="1026" max="1026" width="49.28515625" customWidth="1"/>
    <col min="1027" max="1027" width="18.7109375" customWidth="1"/>
    <col min="1028" max="1028" width="15.85546875" customWidth="1"/>
    <col min="1029" max="1029" width="16.42578125" customWidth="1"/>
    <col min="1030" max="1030" width="16" customWidth="1"/>
    <col min="1031" max="1031" width="16.42578125" customWidth="1"/>
    <col min="1032" max="1032" width="15.7109375" customWidth="1"/>
    <col min="1033" max="1033" width="17.5703125" customWidth="1"/>
    <col min="1034" max="1034" width="16.7109375" customWidth="1"/>
    <col min="1035" max="1035" width="16" customWidth="1"/>
    <col min="1036" max="1036" width="19.7109375" customWidth="1"/>
    <col min="1037" max="1037" width="19" customWidth="1"/>
    <col min="1038" max="1038" width="18.85546875" customWidth="1"/>
    <col min="1039" max="1039" width="22.28515625" customWidth="1"/>
    <col min="1041" max="1041" width="16.5703125" bestFit="1" customWidth="1"/>
    <col min="1280" max="1280" width="5.85546875" customWidth="1"/>
    <col min="1282" max="1282" width="49.28515625" customWidth="1"/>
    <col min="1283" max="1283" width="18.7109375" customWidth="1"/>
    <col min="1284" max="1284" width="15.85546875" customWidth="1"/>
    <col min="1285" max="1285" width="16.42578125" customWidth="1"/>
    <col min="1286" max="1286" width="16" customWidth="1"/>
    <col min="1287" max="1287" width="16.42578125" customWidth="1"/>
    <col min="1288" max="1288" width="15.7109375" customWidth="1"/>
    <col min="1289" max="1289" width="17.5703125" customWidth="1"/>
    <col min="1290" max="1290" width="16.7109375" customWidth="1"/>
    <col min="1291" max="1291" width="16" customWidth="1"/>
    <col min="1292" max="1292" width="19.7109375" customWidth="1"/>
    <col min="1293" max="1293" width="19" customWidth="1"/>
    <col min="1294" max="1294" width="18.85546875" customWidth="1"/>
    <col min="1295" max="1295" width="22.28515625" customWidth="1"/>
    <col min="1297" max="1297" width="16.5703125" bestFit="1" customWidth="1"/>
    <col min="1536" max="1536" width="5.85546875" customWidth="1"/>
    <col min="1538" max="1538" width="49.28515625" customWidth="1"/>
    <col min="1539" max="1539" width="18.7109375" customWidth="1"/>
    <col min="1540" max="1540" width="15.85546875" customWidth="1"/>
    <col min="1541" max="1541" width="16.42578125" customWidth="1"/>
    <col min="1542" max="1542" width="16" customWidth="1"/>
    <col min="1543" max="1543" width="16.42578125" customWidth="1"/>
    <col min="1544" max="1544" width="15.7109375" customWidth="1"/>
    <col min="1545" max="1545" width="17.5703125" customWidth="1"/>
    <col min="1546" max="1546" width="16.7109375" customWidth="1"/>
    <col min="1547" max="1547" width="16" customWidth="1"/>
    <col min="1548" max="1548" width="19.7109375" customWidth="1"/>
    <col min="1549" max="1549" width="19" customWidth="1"/>
    <col min="1550" max="1550" width="18.85546875" customWidth="1"/>
    <col min="1551" max="1551" width="22.28515625" customWidth="1"/>
    <col min="1553" max="1553" width="16.5703125" bestFit="1" customWidth="1"/>
    <col min="1792" max="1792" width="5.85546875" customWidth="1"/>
    <col min="1794" max="1794" width="49.28515625" customWidth="1"/>
    <col min="1795" max="1795" width="18.7109375" customWidth="1"/>
    <col min="1796" max="1796" width="15.85546875" customWidth="1"/>
    <col min="1797" max="1797" width="16.42578125" customWidth="1"/>
    <col min="1798" max="1798" width="16" customWidth="1"/>
    <col min="1799" max="1799" width="16.42578125" customWidth="1"/>
    <col min="1800" max="1800" width="15.7109375" customWidth="1"/>
    <col min="1801" max="1801" width="17.5703125" customWidth="1"/>
    <col min="1802" max="1802" width="16.7109375" customWidth="1"/>
    <col min="1803" max="1803" width="16" customWidth="1"/>
    <col min="1804" max="1804" width="19.7109375" customWidth="1"/>
    <col min="1805" max="1805" width="19" customWidth="1"/>
    <col min="1806" max="1806" width="18.85546875" customWidth="1"/>
    <col min="1807" max="1807" width="22.28515625" customWidth="1"/>
    <col min="1809" max="1809" width="16.5703125" bestFit="1" customWidth="1"/>
    <col min="2048" max="2048" width="5.85546875" customWidth="1"/>
    <col min="2050" max="2050" width="49.28515625" customWidth="1"/>
    <col min="2051" max="2051" width="18.7109375" customWidth="1"/>
    <col min="2052" max="2052" width="15.85546875" customWidth="1"/>
    <col min="2053" max="2053" width="16.42578125" customWidth="1"/>
    <col min="2054" max="2054" width="16" customWidth="1"/>
    <col min="2055" max="2055" width="16.42578125" customWidth="1"/>
    <col min="2056" max="2056" width="15.7109375" customWidth="1"/>
    <col min="2057" max="2057" width="17.5703125" customWidth="1"/>
    <col min="2058" max="2058" width="16.7109375" customWidth="1"/>
    <col min="2059" max="2059" width="16" customWidth="1"/>
    <col min="2060" max="2060" width="19.7109375" customWidth="1"/>
    <col min="2061" max="2061" width="19" customWidth="1"/>
    <col min="2062" max="2062" width="18.85546875" customWidth="1"/>
    <col min="2063" max="2063" width="22.28515625" customWidth="1"/>
    <col min="2065" max="2065" width="16.5703125" bestFit="1" customWidth="1"/>
    <col min="2304" max="2304" width="5.85546875" customWidth="1"/>
    <col min="2306" max="2306" width="49.28515625" customWidth="1"/>
    <col min="2307" max="2307" width="18.7109375" customWidth="1"/>
    <col min="2308" max="2308" width="15.85546875" customWidth="1"/>
    <col min="2309" max="2309" width="16.42578125" customWidth="1"/>
    <col min="2310" max="2310" width="16" customWidth="1"/>
    <col min="2311" max="2311" width="16.42578125" customWidth="1"/>
    <col min="2312" max="2312" width="15.7109375" customWidth="1"/>
    <col min="2313" max="2313" width="17.5703125" customWidth="1"/>
    <col min="2314" max="2314" width="16.7109375" customWidth="1"/>
    <col min="2315" max="2315" width="16" customWidth="1"/>
    <col min="2316" max="2316" width="19.7109375" customWidth="1"/>
    <col min="2317" max="2317" width="19" customWidth="1"/>
    <col min="2318" max="2318" width="18.85546875" customWidth="1"/>
    <col min="2319" max="2319" width="22.28515625" customWidth="1"/>
    <col min="2321" max="2321" width="16.5703125" bestFit="1" customWidth="1"/>
    <col min="2560" max="2560" width="5.85546875" customWidth="1"/>
    <col min="2562" max="2562" width="49.28515625" customWidth="1"/>
    <col min="2563" max="2563" width="18.7109375" customWidth="1"/>
    <col min="2564" max="2564" width="15.85546875" customWidth="1"/>
    <col min="2565" max="2565" width="16.42578125" customWidth="1"/>
    <col min="2566" max="2566" width="16" customWidth="1"/>
    <col min="2567" max="2567" width="16.42578125" customWidth="1"/>
    <col min="2568" max="2568" width="15.7109375" customWidth="1"/>
    <col min="2569" max="2569" width="17.5703125" customWidth="1"/>
    <col min="2570" max="2570" width="16.7109375" customWidth="1"/>
    <col min="2571" max="2571" width="16" customWidth="1"/>
    <col min="2572" max="2572" width="19.7109375" customWidth="1"/>
    <col min="2573" max="2573" width="19" customWidth="1"/>
    <col min="2574" max="2574" width="18.85546875" customWidth="1"/>
    <col min="2575" max="2575" width="22.28515625" customWidth="1"/>
    <col min="2577" max="2577" width="16.5703125" bestFit="1" customWidth="1"/>
    <col min="2816" max="2816" width="5.85546875" customWidth="1"/>
    <col min="2818" max="2818" width="49.28515625" customWidth="1"/>
    <col min="2819" max="2819" width="18.7109375" customWidth="1"/>
    <col min="2820" max="2820" width="15.85546875" customWidth="1"/>
    <col min="2821" max="2821" width="16.42578125" customWidth="1"/>
    <col min="2822" max="2822" width="16" customWidth="1"/>
    <col min="2823" max="2823" width="16.42578125" customWidth="1"/>
    <col min="2824" max="2824" width="15.7109375" customWidth="1"/>
    <col min="2825" max="2825" width="17.5703125" customWidth="1"/>
    <col min="2826" max="2826" width="16.7109375" customWidth="1"/>
    <col min="2827" max="2827" width="16" customWidth="1"/>
    <col min="2828" max="2828" width="19.7109375" customWidth="1"/>
    <col min="2829" max="2829" width="19" customWidth="1"/>
    <col min="2830" max="2830" width="18.85546875" customWidth="1"/>
    <col min="2831" max="2831" width="22.28515625" customWidth="1"/>
    <col min="2833" max="2833" width="16.5703125" bestFit="1" customWidth="1"/>
    <col min="3072" max="3072" width="5.85546875" customWidth="1"/>
    <col min="3074" max="3074" width="49.28515625" customWidth="1"/>
    <col min="3075" max="3075" width="18.7109375" customWidth="1"/>
    <col min="3076" max="3076" width="15.85546875" customWidth="1"/>
    <col min="3077" max="3077" width="16.42578125" customWidth="1"/>
    <col min="3078" max="3078" width="16" customWidth="1"/>
    <col min="3079" max="3079" width="16.42578125" customWidth="1"/>
    <col min="3080" max="3080" width="15.7109375" customWidth="1"/>
    <col min="3081" max="3081" width="17.5703125" customWidth="1"/>
    <col min="3082" max="3082" width="16.7109375" customWidth="1"/>
    <col min="3083" max="3083" width="16" customWidth="1"/>
    <col min="3084" max="3084" width="19.7109375" customWidth="1"/>
    <col min="3085" max="3085" width="19" customWidth="1"/>
    <col min="3086" max="3086" width="18.85546875" customWidth="1"/>
    <col min="3087" max="3087" width="22.28515625" customWidth="1"/>
    <col min="3089" max="3089" width="16.5703125" bestFit="1" customWidth="1"/>
    <col min="3328" max="3328" width="5.85546875" customWidth="1"/>
    <col min="3330" max="3330" width="49.28515625" customWidth="1"/>
    <col min="3331" max="3331" width="18.7109375" customWidth="1"/>
    <col min="3332" max="3332" width="15.85546875" customWidth="1"/>
    <col min="3333" max="3333" width="16.42578125" customWidth="1"/>
    <col min="3334" max="3334" width="16" customWidth="1"/>
    <col min="3335" max="3335" width="16.42578125" customWidth="1"/>
    <col min="3336" max="3336" width="15.7109375" customWidth="1"/>
    <col min="3337" max="3337" width="17.5703125" customWidth="1"/>
    <col min="3338" max="3338" width="16.7109375" customWidth="1"/>
    <col min="3339" max="3339" width="16" customWidth="1"/>
    <col min="3340" max="3340" width="19.7109375" customWidth="1"/>
    <col min="3341" max="3341" width="19" customWidth="1"/>
    <col min="3342" max="3342" width="18.85546875" customWidth="1"/>
    <col min="3343" max="3343" width="22.28515625" customWidth="1"/>
    <col min="3345" max="3345" width="16.5703125" bestFit="1" customWidth="1"/>
    <col min="3584" max="3584" width="5.85546875" customWidth="1"/>
    <col min="3586" max="3586" width="49.28515625" customWidth="1"/>
    <col min="3587" max="3587" width="18.7109375" customWidth="1"/>
    <col min="3588" max="3588" width="15.85546875" customWidth="1"/>
    <col min="3589" max="3589" width="16.42578125" customWidth="1"/>
    <col min="3590" max="3590" width="16" customWidth="1"/>
    <col min="3591" max="3591" width="16.42578125" customWidth="1"/>
    <col min="3592" max="3592" width="15.7109375" customWidth="1"/>
    <col min="3593" max="3593" width="17.5703125" customWidth="1"/>
    <col min="3594" max="3594" width="16.7109375" customWidth="1"/>
    <col min="3595" max="3595" width="16" customWidth="1"/>
    <col min="3596" max="3596" width="19.7109375" customWidth="1"/>
    <col min="3597" max="3597" width="19" customWidth="1"/>
    <col min="3598" max="3598" width="18.85546875" customWidth="1"/>
    <col min="3599" max="3599" width="22.28515625" customWidth="1"/>
    <col min="3601" max="3601" width="16.5703125" bestFit="1" customWidth="1"/>
    <col min="3840" max="3840" width="5.85546875" customWidth="1"/>
    <col min="3842" max="3842" width="49.28515625" customWidth="1"/>
    <col min="3843" max="3843" width="18.7109375" customWidth="1"/>
    <col min="3844" max="3844" width="15.85546875" customWidth="1"/>
    <col min="3845" max="3845" width="16.42578125" customWidth="1"/>
    <col min="3846" max="3846" width="16" customWidth="1"/>
    <col min="3847" max="3847" width="16.42578125" customWidth="1"/>
    <col min="3848" max="3848" width="15.7109375" customWidth="1"/>
    <col min="3849" max="3849" width="17.5703125" customWidth="1"/>
    <col min="3850" max="3850" width="16.7109375" customWidth="1"/>
    <col min="3851" max="3851" width="16" customWidth="1"/>
    <col min="3852" max="3852" width="19.7109375" customWidth="1"/>
    <col min="3853" max="3853" width="19" customWidth="1"/>
    <col min="3854" max="3854" width="18.85546875" customWidth="1"/>
    <col min="3855" max="3855" width="22.28515625" customWidth="1"/>
    <col min="3857" max="3857" width="16.5703125" bestFit="1" customWidth="1"/>
    <col min="4096" max="4096" width="5.85546875" customWidth="1"/>
    <col min="4098" max="4098" width="49.28515625" customWidth="1"/>
    <col min="4099" max="4099" width="18.7109375" customWidth="1"/>
    <col min="4100" max="4100" width="15.85546875" customWidth="1"/>
    <col min="4101" max="4101" width="16.42578125" customWidth="1"/>
    <col min="4102" max="4102" width="16" customWidth="1"/>
    <col min="4103" max="4103" width="16.42578125" customWidth="1"/>
    <col min="4104" max="4104" width="15.7109375" customWidth="1"/>
    <col min="4105" max="4105" width="17.5703125" customWidth="1"/>
    <col min="4106" max="4106" width="16.7109375" customWidth="1"/>
    <col min="4107" max="4107" width="16" customWidth="1"/>
    <col min="4108" max="4108" width="19.7109375" customWidth="1"/>
    <col min="4109" max="4109" width="19" customWidth="1"/>
    <col min="4110" max="4110" width="18.85546875" customWidth="1"/>
    <col min="4111" max="4111" width="22.28515625" customWidth="1"/>
    <col min="4113" max="4113" width="16.5703125" bestFit="1" customWidth="1"/>
    <col min="4352" max="4352" width="5.85546875" customWidth="1"/>
    <col min="4354" max="4354" width="49.28515625" customWidth="1"/>
    <col min="4355" max="4355" width="18.7109375" customWidth="1"/>
    <col min="4356" max="4356" width="15.85546875" customWidth="1"/>
    <col min="4357" max="4357" width="16.42578125" customWidth="1"/>
    <col min="4358" max="4358" width="16" customWidth="1"/>
    <col min="4359" max="4359" width="16.42578125" customWidth="1"/>
    <col min="4360" max="4360" width="15.7109375" customWidth="1"/>
    <col min="4361" max="4361" width="17.5703125" customWidth="1"/>
    <col min="4362" max="4362" width="16.7109375" customWidth="1"/>
    <col min="4363" max="4363" width="16" customWidth="1"/>
    <col min="4364" max="4364" width="19.7109375" customWidth="1"/>
    <col min="4365" max="4365" width="19" customWidth="1"/>
    <col min="4366" max="4366" width="18.85546875" customWidth="1"/>
    <col min="4367" max="4367" width="22.28515625" customWidth="1"/>
    <col min="4369" max="4369" width="16.5703125" bestFit="1" customWidth="1"/>
    <col min="4608" max="4608" width="5.85546875" customWidth="1"/>
    <col min="4610" max="4610" width="49.28515625" customWidth="1"/>
    <col min="4611" max="4611" width="18.7109375" customWidth="1"/>
    <col min="4612" max="4612" width="15.85546875" customWidth="1"/>
    <col min="4613" max="4613" width="16.42578125" customWidth="1"/>
    <col min="4614" max="4614" width="16" customWidth="1"/>
    <col min="4615" max="4615" width="16.42578125" customWidth="1"/>
    <col min="4616" max="4616" width="15.7109375" customWidth="1"/>
    <col min="4617" max="4617" width="17.5703125" customWidth="1"/>
    <col min="4618" max="4618" width="16.7109375" customWidth="1"/>
    <col min="4619" max="4619" width="16" customWidth="1"/>
    <col min="4620" max="4620" width="19.7109375" customWidth="1"/>
    <col min="4621" max="4621" width="19" customWidth="1"/>
    <col min="4622" max="4622" width="18.85546875" customWidth="1"/>
    <col min="4623" max="4623" width="22.28515625" customWidth="1"/>
    <col min="4625" max="4625" width="16.5703125" bestFit="1" customWidth="1"/>
    <col min="4864" max="4864" width="5.85546875" customWidth="1"/>
    <col min="4866" max="4866" width="49.28515625" customWidth="1"/>
    <col min="4867" max="4867" width="18.7109375" customWidth="1"/>
    <col min="4868" max="4868" width="15.85546875" customWidth="1"/>
    <col min="4869" max="4869" width="16.42578125" customWidth="1"/>
    <col min="4870" max="4870" width="16" customWidth="1"/>
    <col min="4871" max="4871" width="16.42578125" customWidth="1"/>
    <col min="4872" max="4872" width="15.7109375" customWidth="1"/>
    <col min="4873" max="4873" width="17.5703125" customWidth="1"/>
    <col min="4874" max="4874" width="16.7109375" customWidth="1"/>
    <col min="4875" max="4875" width="16" customWidth="1"/>
    <col min="4876" max="4876" width="19.7109375" customWidth="1"/>
    <col min="4877" max="4877" width="19" customWidth="1"/>
    <col min="4878" max="4878" width="18.85546875" customWidth="1"/>
    <col min="4879" max="4879" width="22.28515625" customWidth="1"/>
    <col min="4881" max="4881" width="16.5703125" bestFit="1" customWidth="1"/>
    <col min="5120" max="5120" width="5.85546875" customWidth="1"/>
    <col min="5122" max="5122" width="49.28515625" customWidth="1"/>
    <col min="5123" max="5123" width="18.7109375" customWidth="1"/>
    <col min="5124" max="5124" width="15.85546875" customWidth="1"/>
    <col min="5125" max="5125" width="16.42578125" customWidth="1"/>
    <col min="5126" max="5126" width="16" customWidth="1"/>
    <col min="5127" max="5127" width="16.42578125" customWidth="1"/>
    <col min="5128" max="5128" width="15.7109375" customWidth="1"/>
    <col min="5129" max="5129" width="17.5703125" customWidth="1"/>
    <col min="5130" max="5130" width="16.7109375" customWidth="1"/>
    <col min="5131" max="5131" width="16" customWidth="1"/>
    <col min="5132" max="5132" width="19.7109375" customWidth="1"/>
    <col min="5133" max="5133" width="19" customWidth="1"/>
    <col min="5134" max="5134" width="18.85546875" customWidth="1"/>
    <col min="5135" max="5135" width="22.28515625" customWidth="1"/>
    <col min="5137" max="5137" width="16.5703125" bestFit="1" customWidth="1"/>
    <col min="5376" max="5376" width="5.85546875" customWidth="1"/>
    <col min="5378" max="5378" width="49.28515625" customWidth="1"/>
    <col min="5379" max="5379" width="18.7109375" customWidth="1"/>
    <col min="5380" max="5380" width="15.85546875" customWidth="1"/>
    <col min="5381" max="5381" width="16.42578125" customWidth="1"/>
    <col min="5382" max="5382" width="16" customWidth="1"/>
    <col min="5383" max="5383" width="16.42578125" customWidth="1"/>
    <col min="5384" max="5384" width="15.7109375" customWidth="1"/>
    <col min="5385" max="5385" width="17.5703125" customWidth="1"/>
    <col min="5386" max="5386" width="16.7109375" customWidth="1"/>
    <col min="5387" max="5387" width="16" customWidth="1"/>
    <col min="5388" max="5388" width="19.7109375" customWidth="1"/>
    <col min="5389" max="5389" width="19" customWidth="1"/>
    <col min="5390" max="5390" width="18.85546875" customWidth="1"/>
    <col min="5391" max="5391" width="22.28515625" customWidth="1"/>
    <col min="5393" max="5393" width="16.5703125" bestFit="1" customWidth="1"/>
    <col min="5632" max="5632" width="5.85546875" customWidth="1"/>
    <col min="5634" max="5634" width="49.28515625" customWidth="1"/>
    <col min="5635" max="5635" width="18.7109375" customWidth="1"/>
    <col min="5636" max="5636" width="15.85546875" customWidth="1"/>
    <col min="5637" max="5637" width="16.42578125" customWidth="1"/>
    <col min="5638" max="5638" width="16" customWidth="1"/>
    <col min="5639" max="5639" width="16.42578125" customWidth="1"/>
    <col min="5640" max="5640" width="15.7109375" customWidth="1"/>
    <col min="5641" max="5641" width="17.5703125" customWidth="1"/>
    <col min="5642" max="5642" width="16.7109375" customWidth="1"/>
    <col min="5643" max="5643" width="16" customWidth="1"/>
    <col min="5644" max="5644" width="19.7109375" customWidth="1"/>
    <col min="5645" max="5645" width="19" customWidth="1"/>
    <col min="5646" max="5646" width="18.85546875" customWidth="1"/>
    <col min="5647" max="5647" width="22.28515625" customWidth="1"/>
    <col min="5649" max="5649" width="16.5703125" bestFit="1" customWidth="1"/>
    <col min="5888" max="5888" width="5.85546875" customWidth="1"/>
    <col min="5890" max="5890" width="49.28515625" customWidth="1"/>
    <col min="5891" max="5891" width="18.7109375" customWidth="1"/>
    <col min="5892" max="5892" width="15.85546875" customWidth="1"/>
    <col min="5893" max="5893" width="16.42578125" customWidth="1"/>
    <col min="5894" max="5894" width="16" customWidth="1"/>
    <col min="5895" max="5895" width="16.42578125" customWidth="1"/>
    <col min="5896" max="5896" width="15.7109375" customWidth="1"/>
    <col min="5897" max="5897" width="17.5703125" customWidth="1"/>
    <col min="5898" max="5898" width="16.7109375" customWidth="1"/>
    <col min="5899" max="5899" width="16" customWidth="1"/>
    <col min="5900" max="5900" width="19.7109375" customWidth="1"/>
    <col min="5901" max="5901" width="19" customWidth="1"/>
    <col min="5902" max="5902" width="18.85546875" customWidth="1"/>
    <col min="5903" max="5903" width="22.28515625" customWidth="1"/>
    <col min="5905" max="5905" width="16.5703125" bestFit="1" customWidth="1"/>
    <col min="6144" max="6144" width="5.85546875" customWidth="1"/>
    <col min="6146" max="6146" width="49.28515625" customWidth="1"/>
    <col min="6147" max="6147" width="18.7109375" customWidth="1"/>
    <col min="6148" max="6148" width="15.85546875" customWidth="1"/>
    <col min="6149" max="6149" width="16.42578125" customWidth="1"/>
    <col min="6150" max="6150" width="16" customWidth="1"/>
    <col min="6151" max="6151" width="16.42578125" customWidth="1"/>
    <col min="6152" max="6152" width="15.7109375" customWidth="1"/>
    <col min="6153" max="6153" width="17.5703125" customWidth="1"/>
    <col min="6154" max="6154" width="16.7109375" customWidth="1"/>
    <col min="6155" max="6155" width="16" customWidth="1"/>
    <col min="6156" max="6156" width="19.7109375" customWidth="1"/>
    <col min="6157" max="6157" width="19" customWidth="1"/>
    <col min="6158" max="6158" width="18.85546875" customWidth="1"/>
    <col min="6159" max="6159" width="22.28515625" customWidth="1"/>
    <col min="6161" max="6161" width="16.5703125" bestFit="1" customWidth="1"/>
    <col min="6400" max="6400" width="5.85546875" customWidth="1"/>
    <col min="6402" max="6402" width="49.28515625" customWidth="1"/>
    <col min="6403" max="6403" width="18.7109375" customWidth="1"/>
    <col min="6404" max="6404" width="15.85546875" customWidth="1"/>
    <col min="6405" max="6405" width="16.42578125" customWidth="1"/>
    <col min="6406" max="6406" width="16" customWidth="1"/>
    <col min="6407" max="6407" width="16.42578125" customWidth="1"/>
    <col min="6408" max="6408" width="15.7109375" customWidth="1"/>
    <col min="6409" max="6409" width="17.5703125" customWidth="1"/>
    <col min="6410" max="6410" width="16.7109375" customWidth="1"/>
    <col min="6411" max="6411" width="16" customWidth="1"/>
    <col min="6412" max="6412" width="19.7109375" customWidth="1"/>
    <col min="6413" max="6413" width="19" customWidth="1"/>
    <col min="6414" max="6414" width="18.85546875" customWidth="1"/>
    <col min="6415" max="6415" width="22.28515625" customWidth="1"/>
    <col min="6417" max="6417" width="16.5703125" bestFit="1" customWidth="1"/>
    <col min="6656" max="6656" width="5.85546875" customWidth="1"/>
    <col min="6658" max="6658" width="49.28515625" customWidth="1"/>
    <col min="6659" max="6659" width="18.7109375" customWidth="1"/>
    <col min="6660" max="6660" width="15.85546875" customWidth="1"/>
    <col min="6661" max="6661" width="16.42578125" customWidth="1"/>
    <col min="6662" max="6662" width="16" customWidth="1"/>
    <col min="6663" max="6663" width="16.42578125" customWidth="1"/>
    <col min="6664" max="6664" width="15.7109375" customWidth="1"/>
    <col min="6665" max="6665" width="17.5703125" customWidth="1"/>
    <col min="6666" max="6666" width="16.7109375" customWidth="1"/>
    <col min="6667" max="6667" width="16" customWidth="1"/>
    <col min="6668" max="6668" width="19.7109375" customWidth="1"/>
    <col min="6669" max="6669" width="19" customWidth="1"/>
    <col min="6670" max="6670" width="18.85546875" customWidth="1"/>
    <col min="6671" max="6671" width="22.28515625" customWidth="1"/>
    <col min="6673" max="6673" width="16.5703125" bestFit="1" customWidth="1"/>
    <col min="6912" max="6912" width="5.85546875" customWidth="1"/>
    <col min="6914" max="6914" width="49.28515625" customWidth="1"/>
    <col min="6915" max="6915" width="18.7109375" customWidth="1"/>
    <col min="6916" max="6916" width="15.85546875" customWidth="1"/>
    <col min="6917" max="6917" width="16.42578125" customWidth="1"/>
    <col min="6918" max="6918" width="16" customWidth="1"/>
    <col min="6919" max="6919" width="16.42578125" customWidth="1"/>
    <col min="6920" max="6920" width="15.7109375" customWidth="1"/>
    <col min="6921" max="6921" width="17.5703125" customWidth="1"/>
    <col min="6922" max="6922" width="16.7109375" customWidth="1"/>
    <col min="6923" max="6923" width="16" customWidth="1"/>
    <col min="6924" max="6924" width="19.7109375" customWidth="1"/>
    <col min="6925" max="6925" width="19" customWidth="1"/>
    <col min="6926" max="6926" width="18.85546875" customWidth="1"/>
    <col min="6927" max="6927" width="22.28515625" customWidth="1"/>
    <col min="6929" max="6929" width="16.5703125" bestFit="1" customWidth="1"/>
    <col min="7168" max="7168" width="5.85546875" customWidth="1"/>
    <col min="7170" max="7170" width="49.28515625" customWidth="1"/>
    <col min="7171" max="7171" width="18.7109375" customWidth="1"/>
    <col min="7172" max="7172" width="15.85546875" customWidth="1"/>
    <col min="7173" max="7173" width="16.42578125" customWidth="1"/>
    <col min="7174" max="7174" width="16" customWidth="1"/>
    <col min="7175" max="7175" width="16.42578125" customWidth="1"/>
    <col min="7176" max="7176" width="15.7109375" customWidth="1"/>
    <col min="7177" max="7177" width="17.5703125" customWidth="1"/>
    <col min="7178" max="7178" width="16.7109375" customWidth="1"/>
    <col min="7179" max="7179" width="16" customWidth="1"/>
    <col min="7180" max="7180" width="19.7109375" customWidth="1"/>
    <col min="7181" max="7181" width="19" customWidth="1"/>
    <col min="7182" max="7182" width="18.85546875" customWidth="1"/>
    <col min="7183" max="7183" width="22.28515625" customWidth="1"/>
    <col min="7185" max="7185" width="16.5703125" bestFit="1" customWidth="1"/>
    <col min="7424" max="7424" width="5.85546875" customWidth="1"/>
    <col min="7426" max="7426" width="49.28515625" customWidth="1"/>
    <col min="7427" max="7427" width="18.7109375" customWidth="1"/>
    <col min="7428" max="7428" width="15.85546875" customWidth="1"/>
    <col min="7429" max="7429" width="16.42578125" customWidth="1"/>
    <col min="7430" max="7430" width="16" customWidth="1"/>
    <col min="7431" max="7431" width="16.42578125" customWidth="1"/>
    <col min="7432" max="7432" width="15.7109375" customWidth="1"/>
    <col min="7433" max="7433" width="17.5703125" customWidth="1"/>
    <col min="7434" max="7434" width="16.7109375" customWidth="1"/>
    <col min="7435" max="7435" width="16" customWidth="1"/>
    <col min="7436" max="7436" width="19.7109375" customWidth="1"/>
    <col min="7437" max="7437" width="19" customWidth="1"/>
    <col min="7438" max="7438" width="18.85546875" customWidth="1"/>
    <col min="7439" max="7439" width="22.28515625" customWidth="1"/>
    <col min="7441" max="7441" width="16.5703125" bestFit="1" customWidth="1"/>
    <col min="7680" max="7680" width="5.85546875" customWidth="1"/>
    <col min="7682" max="7682" width="49.28515625" customWidth="1"/>
    <col min="7683" max="7683" width="18.7109375" customWidth="1"/>
    <col min="7684" max="7684" width="15.85546875" customWidth="1"/>
    <col min="7685" max="7685" width="16.42578125" customWidth="1"/>
    <col min="7686" max="7686" width="16" customWidth="1"/>
    <col min="7687" max="7687" width="16.42578125" customWidth="1"/>
    <col min="7688" max="7688" width="15.7109375" customWidth="1"/>
    <col min="7689" max="7689" width="17.5703125" customWidth="1"/>
    <col min="7690" max="7690" width="16.7109375" customWidth="1"/>
    <col min="7691" max="7691" width="16" customWidth="1"/>
    <col min="7692" max="7692" width="19.7109375" customWidth="1"/>
    <col min="7693" max="7693" width="19" customWidth="1"/>
    <col min="7694" max="7694" width="18.85546875" customWidth="1"/>
    <col min="7695" max="7695" width="22.28515625" customWidth="1"/>
    <col min="7697" max="7697" width="16.5703125" bestFit="1" customWidth="1"/>
    <col min="7936" max="7936" width="5.85546875" customWidth="1"/>
    <col min="7938" max="7938" width="49.28515625" customWidth="1"/>
    <col min="7939" max="7939" width="18.7109375" customWidth="1"/>
    <col min="7940" max="7940" width="15.85546875" customWidth="1"/>
    <col min="7941" max="7941" width="16.42578125" customWidth="1"/>
    <col min="7942" max="7942" width="16" customWidth="1"/>
    <col min="7943" max="7943" width="16.42578125" customWidth="1"/>
    <col min="7944" max="7944" width="15.7109375" customWidth="1"/>
    <col min="7945" max="7945" width="17.5703125" customWidth="1"/>
    <col min="7946" max="7946" width="16.7109375" customWidth="1"/>
    <col min="7947" max="7947" width="16" customWidth="1"/>
    <col min="7948" max="7948" width="19.7109375" customWidth="1"/>
    <col min="7949" max="7949" width="19" customWidth="1"/>
    <col min="7950" max="7950" width="18.85546875" customWidth="1"/>
    <col min="7951" max="7951" width="22.28515625" customWidth="1"/>
    <col min="7953" max="7953" width="16.5703125" bestFit="1" customWidth="1"/>
    <col min="8192" max="8192" width="5.85546875" customWidth="1"/>
    <col min="8194" max="8194" width="49.28515625" customWidth="1"/>
    <col min="8195" max="8195" width="18.7109375" customWidth="1"/>
    <col min="8196" max="8196" width="15.85546875" customWidth="1"/>
    <col min="8197" max="8197" width="16.42578125" customWidth="1"/>
    <col min="8198" max="8198" width="16" customWidth="1"/>
    <col min="8199" max="8199" width="16.42578125" customWidth="1"/>
    <col min="8200" max="8200" width="15.7109375" customWidth="1"/>
    <col min="8201" max="8201" width="17.5703125" customWidth="1"/>
    <col min="8202" max="8202" width="16.7109375" customWidth="1"/>
    <col min="8203" max="8203" width="16" customWidth="1"/>
    <col min="8204" max="8204" width="19.7109375" customWidth="1"/>
    <col min="8205" max="8205" width="19" customWidth="1"/>
    <col min="8206" max="8206" width="18.85546875" customWidth="1"/>
    <col min="8207" max="8207" width="22.28515625" customWidth="1"/>
    <col min="8209" max="8209" width="16.5703125" bestFit="1" customWidth="1"/>
    <col min="8448" max="8448" width="5.85546875" customWidth="1"/>
    <col min="8450" max="8450" width="49.28515625" customWidth="1"/>
    <col min="8451" max="8451" width="18.7109375" customWidth="1"/>
    <col min="8452" max="8452" width="15.85546875" customWidth="1"/>
    <col min="8453" max="8453" width="16.42578125" customWidth="1"/>
    <col min="8454" max="8454" width="16" customWidth="1"/>
    <col min="8455" max="8455" width="16.42578125" customWidth="1"/>
    <col min="8456" max="8456" width="15.7109375" customWidth="1"/>
    <col min="8457" max="8457" width="17.5703125" customWidth="1"/>
    <col min="8458" max="8458" width="16.7109375" customWidth="1"/>
    <col min="8459" max="8459" width="16" customWidth="1"/>
    <col min="8460" max="8460" width="19.7109375" customWidth="1"/>
    <col min="8461" max="8461" width="19" customWidth="1"/>
    <col min="8462" max="8462" width="18.85546875" customWidth="1"/>
    <col min="8463" max="8463" width="22.28515625" customWidth="1"/>
    <col min="8465" max="8465" width="16.5703125" bestFit="1" customWidth="1"/>
    <col min="8704" max="8704" width="5.85546875" customWidth="1"/>
    <col min="8706" max="8706" width="49.28515625" customWidth="1"/>
    <col min="8707" max="8707" width="18.7109375" customWidth="1"/>
    <col min="8708" max="8708" width="15.85546875" customWidth="1"/>
    <col min="8709" max="8709" width="16.42578125" customWidth="1"/>
    <col min="8710" max="8710" width="16" customWidth="1"/>
    <col min="8711" max="8711" width="16.42578125" customWidth="1"/>
    <col min="8712" max="8712" width="15.7109375" customWidth="1"/>
    <col min="8713" max="8713" width="17.5703125" customWidth="1"/>
    <col min="8714" max="8714" width="16.7109375" customWidth="1"/>
    <col min="8715" max="8715" width="16" customWidth="1"/>
    <col min="8716" max="8716" width="19.7109375" customWidth="1"/>
    <col min="8717" max="8717" width="19" customWidth="1"/>
    <col min="8718" max="8718" width="18.85546875" customWidth="1"/>
    <col min="8719" max="8719" width="22.28515625" customWidth="1"/>
    <col min="8721" max="8721" width="16.5703125" bestFit="1" customWidth="1"/>
    <col min="8960" max="8960" width="5.85546875" customWidth="1"/>
    <col min="8962" max="8962" width="49.28515625" customWidth="1"/>
    <col min="8963" max="8963" width="18.7109375" customWidth="1"/>
    <col min="8964" max="8964" width="15.85546875" customWidth="1"/>
    <col min="8965" max="8965" width="16.42578125" customWidth="1"/>
    <col min="8966" max="8966" width="16" customWidth="1"/>
    <col min="8967" max="8967" width="16.42578125" customWidth="1"/>
    <col min="8968" max="8968" width="15.7109375" customWidth="1"/>
    <col min="8969" max="8969" width="17.5703125" customWidth="1"/>
    <col min="8970" max="8970" width="16.7109375" customWidth="1"/>
    <col min="8971" max="8971" width="16" customWidth="1"/>
    <col min="8972" max="8972" width="19.7109375" customWidth="1"/>
    <col min="8973" max="8973" width="19" customWidth="1"/>
    <col min="8974" max="8974" width="18.85546875" customWidth="1"/>
    <col min="8975" max="8975" width="22.28515625" customWidth="1"/>
    <col min="8977" max="8977" width="16.5703125" bestFit="1" customWidth="1"/>
    <col min="9216" max="9216" width="5.85546875" customWidth="1"/>
    <col min="9218" max="9218" width="49.28515625" customWidth="1"/>
    <col min="9219" max="9219" width="18.7109375" customWidth="1"/>
    <col min="9220" max="9220" width="15.85546875" customWidth="1"/>
    <col min="9221" max="9221" width="16.42578125" customWidth="1"/>
    <col min="9222" max="9222" width="16" customWidth="1"/>
    <col min="9223" max="9223" width="16.42578125" customWidth="1"/>
    <col min="9224" max="9224" width="15.7109375" customWidth="1"/>
    <col min="9225" max="9225" width="17.5703125" customWidth="1"/>
    <col min="9226" max="9226" width="16.7109375" customWidth="1"/>
    <col min="9227" max="9227" width="16" customWidth="1"/>
    <col min="9228" max="9228" width="19.7109375" customWidth="1"/>
    <col min="9229" max="9229" width="19" customWidth="1"/>
    <col min="9230" max="9230" width="18.85546875" customWidth="1"/>
    <col min="9231" max="9231" width="22.28515625" customWidth="1"/>
    <col min="9233" max="9233" width="16.5703125" bestFit="1" customWidth="1"/>
    <col min="9472" max="9472" width="5.85546875" customWidth="1"/>
    <col min="9474" max="9474" width="49.28515625" customWidth="1"/>
    <col min="9475" max="9475" width="18.7109375" customWidth="1"/>
    <col min="9476" max="9476" width="15.85546875" customWidth="1"/>
    <col min="9477" max="9477" width="16.42578125" customWidth="1"/>
    <col min="9478" max="9478" width="16" customWidth="1"/>
    <col min="9479" max="9479" width="16.42578125" customWidth="1"/>
    <col min="9480" max="9480" width="15.7109375" customWidth="1"/>
    <col min="9481" max="9481" width="17.5703125" customWidth="1"/>
    <col min="9482" max="9482" width="16.7109375" customWidth="1"/>
    <col min="9483" max="9483" width="16" customWidth="1"/>
    <col min="9484" max="9484" width="19.7109375" customWidth="1"/>
    <col min="9485" max="9485" width="19" customWidth="1"/>
    <col min="9486" max="9486" width="18.85546875" customWidth="1"/>
    <col min="9487" max="9487" width="22.28515625" customWidth="1"/>
    <col min="9489" max="9489" width="16.5703125" bestFit="1" customWidth="1"/>
    <col min="9728" max="9728" width="5.85546875" customWidth="1"/>
    <col min="9730" max="9730" width="49.28515625" customWidth="1"/>
    <col min="9731" max="9731" width="18.7109375" customWidth="1"/>
    <col min="9732" max="9732" width="15.85546875" customWidth="1"/>
    <col min="9733" max="9733" width="16.42578125" customWidth="1"/>
    <col min="9734" max="9734" width="16" customWidth="1"/>
    <col min="9735" max="9735" width="16.42578125" customWidth="1"/>
    <col min="9736" max="9736" width="15.7109375" customWidth="1"/>
    <col min="9737" max="9737" width="17.5703125" customWidth="1"/>
    <col min="9738" max="9738" width="16.7109375" customWidth="1"/>
    <col min="9739" max="9739" width="16" customWidth="1"/>
    <col min="9740" max="9740" width="19.7109375" customWidth="1"/>
    <col min="9741" max="9741" width="19" customWidth="1"/>
    <col min="9742" max="9742" width="18.85546875" customWidth="1"/>
    <col min="9743" max="9743" width="22.28515625" customWidth="1"/>
    <col min="9745" max="9745" width="16.5703125" bestFit="1" customWidth="1"/>
    <col min="9984" max="9984" width="5.85546875" customWidth="1"/>
    <col min="9986" max="9986" width="49.28515625" customWidth="1"/>
    <col min="9987" max="9987" width="18.7109375" customWidth="1"/>
    <col min="9988" max="9988" width="15.85546875" customWidth="1"/>
    <col min="9989" max="9989" width="16.42578125" customWidth="1"/>
    <col min="9990" max="9990" width="16" customWidth="1"/>
    <col min="9991" max="9991" width="16.42578125" customWidth="1"/>
    <col min="9992" max="9992" width="15.7109375" customWidth="1"/>
    <col min="9993" max="9993" width="17.5703125" customWidth="1"/>
    <col min="9994" max="9994" width="16.7109375" customWidth="1"/>
    <col min="9995" max="9995" width="16" customWidth="1"/>
    <col min="9996" max="9996" width="19.7109375" customWidth="1"/>
    <col min="9997" max="9997" width="19" customWidth="1"/>
    <col min="9998" max="9998" width="18.85546875" customWidth="1"/>
    <col min="9999" max="9999" width="22.28515625" customWidth="1"/>
    <col min="10001" max="10001" width="16.5703125" bestFit="1" customWidth="1"/>
    <col min="10240" max="10240" width="5.85546875" customWidth="1"/>
    <col min="10242" max="10242" width="49.28515625" customWidth="1"/>
    <col min="10243" max="10243" width="18.7109375" customWidth="1"/>
    <col min="10244" max="10244" width="15.85546875" customWidth="1"/>
    <col min="10245" max="10245" width="16.42578125" customWidth="1"/>
    <col min="10246" max="10246" width="16" customWidth="1"/>
    <col min="10247" max="10247" width="16.42578125" customWidth="1"/>
    <col min="10248" max="10248" width="15.7109375" customWidth="1"/>
    <col min="10249" max="10249" width="17.5703125" customWidth="1"/>
    <col min="10250" max="10250" width="16.7109375" customWidth="1"/>
    <col min="10251" max="10251" width="16" customWidth="1"/>
    <col min="10252" max="10252" width="19.7109375" customWidth="1"/>
    <col min="10253" max="10253" width="19" customWidth="1"/>
    <col min="10254" max="10254" width="18.85546875" customWidth="1"/>
    <col min="10255" max="10255" width="22.28515625" customWidth="1"/>
    <col min="10257" max="10257" width="16.5703125" bestFit="1" customWidth="1"/>
    <col min="10496" max="10496" width="5.85546875" customWidth="1"/>
    <col min="10498" max="10498" width="49.28515625" customWidth="1"/>
    <col min="10499" max="10499" width="18.7109375" customWidth="1"/>
    <col min="10500" max="10500" width="15.85546875" customWidth="1"/>
    <col min="10501" max="10501" width="16.42578125" customWidth="1"/>
    <col min="10502" max="10502" width="16" customWidth="1"/>
    <col min="10503" max="10503" width="16.42578125" customWidth="1"/>
    <col min="10504" max="10504" width="15.7109375" customWidth="1"/>
    <col min="10505" max="10505" width="17.5703125" customWidth="1"/>
    <col min="10506" max="10506" width="16.7109375" customWidth="1"/>
    <col min="10507" max="10507" width="16" customWidth="1"/>
    <col min="10508" max="10508" width="19.7109375" customWidth="1"/>
    <col min="10509" max="10509" width="19" customWidth="1"/>
    <col min="10510" max="10510" width="18.85546875" customWidth="1"/>
    <col min="10511" max="10511" width="22.28515625" customWidth="1"/>
    <col min="10513" max="10513" width="16.5703125" bestFit="1" customWidth="1"/>
    <col min="10752" max="10752" width="5.85546875" customWidth="1"/>
    <col min="10754" max="10754" width="49.28515625" customWidth="1"/>
    <col min="10755" max="10755" width="18.7109375" customWidth="1"/>
    <col min="10756" max="10756" width="15.85546875" customWidth="1"/>
    <col min="10757" max="10757" width="16.42578125" customWidth="1"/>
    <col min="10758" max="10758" width="16" customWidth="1"/>
    <col min="10759" max="10759" width="16.42578125" customWidth="1"/>
    <col min="10760" max="10760" width="15.7109375" customWidth="1"/>
    <col min="10761" max="10761" width="17.5703125" customWidth="1"/>
    <col min="10762" max="10762" width="16.7109375" customWidth="1"/>
    <col min="10763" max="10763" width="16" customWidth="1"/>
    <col min="10764" max="10764" width="19.7109375" customWidth="1"/>
    <col min="10765" max="10765" width="19" customWidth="1"/>
    <col min="10766" max="10766" width="18.85546875" customWidth="1"/>
    <col min="10767" max="10767" width="22.28515625" customWidth="1"/>
    <col min="10769" max="10769" width="16.5703125" bestFit="1" customWidth="1"/>
    <col min="11008" max="11008" width="5.85546875" customWidth="1"/>
    <col min="11010" max="11010" width="49.28515625" customWidth="1"/>
    <col min="11011" max="11011" width="18.7109375" customWidth="1"/>
    <col min="11012" max="11012" width="15.85546875" customWidth="1"/>
    <col min="11013" max="11013" width="16.42578125" customWidth="1"/>
    <col min="11014" max="11014" width="16" customWidth="1"/>
    <col min="11015" max="11015" width="16.42578125" customWidth="1"/>
    <col min="11016" max="11016" width="15.7109375" customWidth="1"/>
    <col min="11017" max="11017" width="17.5703125" customWidth="1"/>
    <col min="11018" max="11018" width="16.7109375" customWidth="1"/>
    <col min="11019" max="11019" width="16" customWidth="1"/>
    <col min="11020" max="11020" width="19.7109375" customWidth="1"/>
    <col min="11021" max="11021" width="19" customWidth="1"/>
    <col min="11022" max="11022" width="18.85546875" customWidth="1"/>
    <col min="11023" max="11023" width="22.28515625" customWidth="1"/>
    <col min="11025" max="11025" width="16.5703125" bestFit="1" customWidth="1"/>
    <col min="11264" max="11264" width="5.85546875" customWidth="1"/>
    <col min="11266" max="11266" width="49.28515625" customWidth="1"/>
    <col min="11267" max="11267" width="18.7109375" customWidth="1"/>
    <col min="11268" max="11268" width="15.85546875" customWidth="1"/>
    <col min="11269" max="11269" width="16.42578125" customWidth="1"/>
    <col min="11270" max="11270" width="16" customWidth="1"/>
    <col min="11271" max="11271" width="16.42578125" customWidth="1"/>
    <col min="11272" max="11272" width="15.7109375" customWidth="1"/>
    <col min="11273" max="11273" width="17.5703125" customWidth="1"/>
    <col min="11274" max="11274" width="16.7109375" customWidth="1"/>
    <col min="11275" max="11275" width="16" customWidth="1"/>
    <col min="11276" max="11276" width="19.7109375" customWidth="1"/>
    <col min="11277" max="11277" width="19" customWidth="1"/>
    <col min="11278" max="11278" width="18.85546875" customWidth="1"/>
    <col min="11279" max="11279" width="22.28515625" customWidth="1"/>
    <col min="11281" max="11281" width="16.5703125" bestFit="1" customWidth="1"/>
    <col min="11520" max="11520" width="5.85546875" customWidth="1"/>
    <col min="11522" max="11522" width="49.28515625" customWidth="1"/>
    <col min="11523" max="11523" width="18.7109375" customWidth="1"/>
    <col min="11524" max="11524" width="15.85546875" customWidth="1"/>
    <col min="11525" max="11525" width="16.42578125" customWidth="1"/>
    <col min="11526" max="11526" width="16" customWidth="1"/>
    <col min="11527" max="11527" width="16.42578125" customWidth="1"/>
    <col min="11528" max="11528" width="15.7109375" customWidth="1"/>
    <col min="11529" max="11529" width="17.5703125" customWidth="1"/>
    <col min="11530" max="11530" width="16.7109375" customWidth="1"/>
    <col min="11531" max="11531" width="16" customWidth="1"/>
    <col min="11532" max="11532" width="19.7109375" customWidth="1"/>
    <col min="11533" max="11533" width="19" customWidth="1"/>
    <col min="11534" max="11534" width="18.85546875" customWidth="1"/>
    <col min="11535" max="11535" width="22.28515625" customWidth="1"/>
    <col min="11537" max="11537" width="16.5703125" bestFit="1" customWidth="1"/>
    <col min="11776" max="11776" width="5.85546875" customWidth="1"/>
    <col min="11778" max="11778" width="49.28515625" customWidth="1"/>
    <col min="11779" max="11779" width="18.7109375" customWidth="1"/>
    <col min="11780" max="11780" width="15.85546875" customWidth="1"/>
    <col min="11781" max="11781" width="16.42578125" customWidth="1"/>
    <col min="11782" max="11782" width="16" customWidth="1"/>
    <col min="11783" max="11783" width="16.42578125" customWidth="1"/>
    <col min="11784" max="11784" width="15.7109375" customWidth="1"/>
    <col min="11785" max="11785" width="17.5703125" customWidth="1"/>
    <col min="11786" max="11786" width="16.7109375" customWidth="1"/>
    <col min="11787" max="11787" width="16" customWidth="1"/>
    <col min="11788" max="11788" width="19.7109375" customWidth="1"/>
    <col min="11789" max="11789" width="19" customWidth="1"/>
    <col min="11790" max="11790" width="18.85546875" customWidth="1"/>
    <col min="11791" max="11791" width="22.28515625" customWidth="1"/>
    <col min="11793" max="11793" width="16.5703125" bestFit="1" customWidth="1"/>
    <col min="12032" max="12032" width="5.85546875" customWidth="1"/>
    <col min="12034" max="12034" width="49.28515625" customWidth="1"/>
    <col min="12035" max="12035" width="18.7109375" customWidth="1"/>
    <col min="12036" max="12036" width="15.85546875" customWidth="1"/>
    <col min="12037" max="12037" width="16.42578125" customWidth="1"/>
    <col min="12038" max="12038" width="16" customWidth="1"/>
    <col min="12039" max="12039" width="16.42578125" customWidth="1"/>
    <col min="12040" max="12040" width="15.7109375" customWidth="1"/>
    <col min="12041" max="12041" width="17.5703125" customWidth="1"/>
    <col min="12042" max="12042" width="16.7109375" customWidth="1"/>
    <col min="12043" max="12043" width="16" customWidth="1"/>
    <col min="12044" max="12044" width="19.7109375" customWidth="1"/>
    <col min="12045" max="12045" width="19" customWidth="1"/>
    <col min="12046" max="12046" width="18.85546875" customWidth="1"/>
    <col min="12047" max="12047" width="22.28515625" customWidth="1"/>
    <col min="12049" max="12049" width="16.5703125" bestFit="1" customWidth="1"/>
    <col min="12288" max="12288" width="5.85546875" customWidth="1"/>
    <col min="12290" max="12290" width="49.28515625" customWidth="1"/>
    <col min="12291" max="12291" width="18.7109375" customWidth="1"/>
    <col min="12292" max="12292" width="15.85546875" customWidth="1"/>
    <col min="12293" max="12293" width="16.42578125" customWidth="1"/>
    <col min="12294" max="12294" width="16" customWidth="1"/>
    <col min="12295" max="12295" width="16.42578125" customWidth="1"/>
    <col min="12296" max="12296" width="15.7109375" customWidth="1"/>
    <col min="12297" max="12297" width="17.5703125" customWidth="1"/>
    <col min="12298" max="12298" width="16.7109375" customWidth="1"/>
    <col min="12299" max="12299" width="16" customWidth="1"/>
    <col min="12300" max="12300" width="19.7109375" customWidth="1"/>
    <col min="12301" max="12301" width="19" customWidth="1"/>
    <col min="12302" max="12302" width="18.85546875" customWidth="1"/>
    <col min="12303" max="12303" width="22.28515625" customWidth="1"/>
    <col min="12305" max="12305" width="16.5703125" bestFit="1" customWidth="1"/>
    <col min="12544" max="12544" width="5.85546875" customWidth="1"/>
    <col min="12546" max="12546" width="49.28515625" customWidth="1"/>
    <col min="12547" max="12547" width="18.7109375" customWidth="1"/>
    <col min="12548" max="12548" width="15.85546875" customWidth="1"/>
    <col min="12549" max="12549" width="16.42578125" customWidth="1"/>
    <col min="12550" max="12550" width="16" customWidth="1"/>
    <col min="12551" max="12551" width="16.42578125" customWidth="1"/>
    <col min="12552" max="12552" width="15.7109375" customWidth="1"/>
    <col min="12553" max="12553" width="17.5703125" customWidth="1"/>
    <col min="12554" max="12554" width="16.7109375" customWidth="1"/>
    <col min="12555" max="12555" width="16" customWidth="1"/>
    <col min="12556" max="12556" width="19.7109375" customWidth="1"/>
    <col min="12557" max="12557" width="19" customWidth="1"/>
    <col min="12558" max="12558" width="18.85546875" customWidth="1"/>
    <col min="12559" max="12559" width="22.28515625" customWidth="1"/>
    <col min="12561" max="12561" width="16.5703125" bestFit="1" customWidth="1"/>
    <col min="12800" max="12800" width="5.85546875" customWidth="1"/>
    <col min="12802" max="12802" width="49.28515625" customWidth="1"/>
    <col min="12803" max="12803" width="18.7109375" customWidth="1"/>
    <col min="12804" max="12804" width="15.85546875" customWidth="1"/>
    <col min="12805" max="12805" width="16.42578125" customWidth="1"/>
    <col min="12806" max="12806" width="16" customWidth="1"/>
    <col min="12807" max="12807" width="16.42578125" customWidth="1"/>
    <col min="12808" max="12808" width="15.7109375" customWidth="1"/>
    <col min="12809" max="12809" width="17.5703125" customWidth="1"/>
    <col min="12810" max="12810" width="16.7109375" customWidth="1"/>
    <col min="12811" max="12811" width="16" customWidth="1"/>
    <col min="12812" max="12812" width="19.7109375" customWidth="1"/>
    <col min="12813" max="12813" width="19" customWidth="1"/>
    <col min="12814" max="12814" width="18.85546875" customWidth="1"/>
    <col min="12815" max="12815" width="22.28515625" customWidth="1"/>
    <col min="12817" max="12817" width="16.5703125" bestFit="1" customWidth="1"/>
    <col min="13056" max="13056" width="5.85546875" customWidth="1"/>
    <col min="13058" max="13058" width="49.28515625" customWidth="1"/>
    <col min="13059" max="13059" width="18.7109375" customWidth="1"/>
    <col min="13060" max="13060" width="15.85546875" customWidth="1"/>
    <col min="13061" max="13061" width="16.42578125" customWidth="1"/>
    <col min="13062" max="13062" width="16" customWidth="1"/>
    <col min="13063" max="13063" width="16.42578125" customWidth="1"/>
    <col min="13064" max="13064" width="15.7109375" customWidth="1"/>
    <col min="13065" max="13065" width="17.5703125" customWidth="1"/>
    <col min="13066" max="13066" width="16.7109375" customWidth="1"/>
    <col min="13067" max="13067" width="16" customWidth="1"/>
    <col min="13068" max="13068" width="19.7109375" customWidth="1"/>
    <col min="13069" max="13069" width="19" customWidth="1"/>
    <col min="13070" max="13070" width="18.85546875" customWidth="1"/>
    <col min="13071" max="13071" width="22.28515625" customWidth="1"/>
    <col min="13073" max="13073" width="16.5703125" bestFit="1" customWidth="1"/>
    <col min="13312" max="13312" width="5.85546875" customWidth="1"/>
    <col min="13314" max="13314" width="49.28515625" customWidth="1"/>
    <col min="13315" max="13315" width="18.7109375" customWidth="1"/>
    <col min="13316" max="13316" width="15.85546875" customWidth="1"/>
    <col min="13317" max="13317" width="16.42578125" customWidth="1"/>
    <col min="13318" max="13318" width="16" customWidth="1"/>
    <col min="13319" max="13319" width="16.42578125" customWidth="1"/>
    <col min="13320" max="13320" width="15.7109375" customWidth="1"/>
    <col min="13321" max="13321" width="17.5703125" customWidth="1"/>
    <col min="13322" max="13322" width="16.7109375" customWidth="1"/>
    <col min="13323" max="13323" width="16" customWidth="1"/>
    <col min="13324" max="13324" width="19.7109375" customWidth="1"/>
    <col min="13325" max="13325" width="19" customWidth="1"/>
    <col min="13326" max="13326" width="18.85546875" customWidth="1"/>
    <col min="13327" max="13327" width="22.28515625" customWidth="1"/>
    <col min="13329" max="13329" width="16.5703125" bestFit="1" customWidth="1"/>
    <col min="13568" max="13568" width="5.85546875" customWidth="1"/>
    <col min="13570" max="13570" width="49.28515625" customWidth="1"/>
    <col min="13571" max="13571" width="18.7109375" customWidth="1"/>
    <col min="13572" max="13572" width="15.85546875" customWidth="1"/>
    <col min="13573" max="13573" width="16.42578125" customWidth="1"/>
    <col min="13574" max="13574" width="16" customWidth="1"/>
    <col min="13575" max="13575" width="16.42578125" customWidth="1"/>
    <col min="13576" max="13576" width="15.7109375" customWidth="1"/>
    <col min="13577" max="13577" width="17.5703125" customWidth="1"/>
    <col min="13578" max="13578" width="16.7109375" customWidth="1"/>
    <col min="13579" max="13579" width="16" customWidth="1"/>
    <col min="13580" max="13580" width="19.7109375" customWidth="1"/>
    <col min="13581" max="13581" width="19" customWidth="1"/>
    <col min="13582" max="13582" width="18.85546875" customWidth="1"/>
    <col min="13583" max="13583" width="22.28515625" customWidth="1"/>
    <col min="13585" max="13585" width="16.5703125" bestFit="1" customWidth="1"/>
    <col min="13824" max="13824" width="5.85546875" customWidth="1"/>
    <col min="13826" max="13826" width="49.28515625" customWidth="1"/>
    <col min="13827" max="13827" width="18.7109375" customWidth="1"/>
    <col min="13828" max="13828" width="15.85546875" customWidth="1"/>
    <col min="13829" max="13829" width="16.42578125" customWidth="1"/>
    <col min="13830" max="13830" width="16" customWidth="1"/>
    <col min="13831" max="13831" width="16.42578125" customWidth="1"/>
    <col min="13832" max="13832" width="15.7109375" customWidth="1"/>
    <col min="13833" max="13833" width="17.5703125" customWidth="1"/>
    <col min="13834" max="13834" width="16.7109375" customWidth="1"/>
    <col min="13835" max="13835" width="16" customWidth="1"/>
    <col min="13836" max="13836" width="19.7109375" customWidth="1"/>
    <col min="13837" max="13837" width="19" customWidth="1"/>
    <col min="13838" max="13838" width="18.85546875" customWidth="1"/>
    <col min="13839" max="13839" width="22.28515625" customWidth="1"/>
    <col min="13841" max="13841" width="16.5703125" bestFit="1" customWidth="1"/>
    <col min="14080" max="14080" width="5.85546875" customWidth="1"/>
    <col min="14082" max="14082" width="49.28515625" customWidth="1"/>
    <col min="14083" max="14083" width="18.7109375" customWidth="1"/>
    <col min="14084" max="14084" width="15.85546875" customWidth="1"/>
    <col min="14085" max="14085" width="16.42578125" customWidth="1"/>
    <col min="14086" max="14086" width="16" customWidth="1"/>
    <col min="14087" max="14087" width="16.42578125" customWidth="1"/>
    <col min="14088" max="14088" width="15.7109375" customWidth="1"/>
    <col min="14089" max="14089" width="17.5703125" customWidth="1"/>
    <col min="14090" max="14090" width="16.7109375" customWidth="1"/>
    <col min="14091" max="14091" width="16" customWidth="1"/>
    <col min="14092" max="14092" width="19.7109375" customWidth="1"/>
    <col min="14093" max="14093" width="19" customWidth="1"/>
    <col min="14094" max="14094" width="18.85546875" customWidth="1"/>
    <col min="14095" max="14095" width="22.28515625" customWidth="1"/>
    <col min="14097" max="14097" width="16.5703125" bestFit="1" customWidth="1"/>
    <col min="14336" max="14336" width="5.85546875" customWidth="1"/>
    <col min="14338" max="14338" width="49.28515625" customWidth="1"/>
    <col min="14339" max="14339" width="18.7109375" customWidth="1"/>
    <col min="14340" max="14340" width="15.85546875" customWidth="1"/>
    <col min="14341" max="14341" width="16.42578125" customWidth="1"/>
    <col min="14342" max="14342" width="16" customWidth="1"/>
    <col min="14343" max="14343" width="16.42578125" customWidth="1"/>
    <col min="14344" max="14344" width="15.7109375" customWidth="1"/>
    <col min="14345" max="14345" width="17.5703125" customWidth="1"/>
    <col min="14346" max="14346" width="16.7109375" customWidth="1"/>
    <col min="14347" max="14347" width="16" customWidth="1"/>
    <col min="14348" max="14348" width="19.7109375" customWidth="1"/>
    <col min="14349" max="14349" width="19" customWidth="1"/>
    <col min="14350" max="14350" width="18.85546875" customWidth="1"/>
    <col min="14351" max="14351" width="22.28515625" customWidth="1"/>
    <col min="14353" max="14353" width="16.5703125" bestFit="1" customWidth="1"/>
    <col min="14592" max="14592" width="5.85546875" customWidth="1"/>
    <col min="14594" max="14594" width="49.28515625" customWidth="1"/>
    <col min="14595" max="14595" width="18.7109375" customWidth="1"/>
    <col min="14596" max="14596" width="15.85546875" customWidth="1"/>
    <col min="14597" max="14597" width="16.42578125" customWidth="1"/>
    <col min="14598" max="14598" width="16" customWidth="1"/>
    <col min="14599" max="14599" width="16.42578125" customWidth="1"/>
    <col min="14600" max="14600" width="15.7109375" customWidth="1"/>
    <col min="14601" max="14601" width="17.5703125" customWidth="1"/>
    <col min="14602" max="14602" width="16.7109375" customWidth="1"/>
    <col min="14603" max="14603" width="16" customWidth="1"/>
    <col min="14604" max="14604" width="19.7109375" customWidth="1"/>
    <col min="14605" max="14605" width="19" customWidth="1"/>
    <col min="14606" max="14606" width="18.85546875" customWidth="1"/>
    <col min="14607" max="14607" width="22.28515625" customWidth="1"/>
    <col min="14609" max="14609" width="16.5703125" bestFit="1" customWidth="1"/>
    <col min="14848" max="14848" width="5.85546875" customWidth="1"/>
    <col min="14850" max="14850" width="49.28515625" customWidth="1"/>
    <col min="14851" max="14851" width="18.7109375" customWidth="1"/>
    <col min="14852" max="14852" width="15.85546875" customWidth="1"/>
    <col min="14853" max="14853" width="16.42578125" customWidth="1"/>
    <col min="14854" max="14854" width="16" customWidth="1"/>
    <col min="14855" max="14855" width="16.42578125" customWidth="1"/>
    <col min="14856" max="14856" width="15.7109375" customWidth="1"/>
    <col min="14857" max="14857" width="17.5703125" customWidth="1"/>
    <col min="14858" max="14858" width="16.7109375" customWidth="1"/>
    <col min="14859" max="14859" width="16" customWidth="1"/>
    <col min="14860" max="14860" width="19.7109375" customWidth="1"/>
    <col min="14861" max="14861" width="19" customWidth="1"/>
    <col min="14862" max="14862" width="18.85546875" customWidth="1"/>
    <col min="14863" max="14863" width="22.28515625" customWidth="1"/>
    <col min="14865" max="14865" width="16.5703125" bestFit="1" customWidth="1"/>
    <col min="15104" max="15104" width="5.85546875" customWidth="1"/>
    <col min="15106" max="15106" width="49.28515625" customWidth="1"/>
    <col min="15107" max="15107" width="18.7109375" customWidth="1"/>
    <col min="15108" max="15108" width="15.85546875" customWidth="1"/>
    <col min="15109" max="15109" width="16.42578125" customWidth="1"/>
    <col min="15110" max="15110" width="16" customWidth="1"/>
    <col min="15111" max="15111" width="16.42578125" customWidth="1"/>
    <col min="15112" max="15112" width="15.7109375" customWidth="1"/>
    <col min="15113" max="15113" width="17.5703125" customWidth="1"/>
    <col min="15114" max="15114" width="16.7109375" customWidth="1"/>
    <col min="15115" max="15115" width="16" customWidth="1"/>
    <col min="15116" max="15116" width="19.7109375" customWidth="1"/>
    <col min="15117" max="15117" width="19" customWidth="1"/>
    <col min="15118" max="15118" width="18.85546875" customWidth="1"/>
    <col min="15119" max="15119" width="22.28515625" customWidth="1"/>
    <col min="15121" max="15121" width="16.5703125" bestFit="1" customWidth="1"/>
    <col min="15360" max="15360" width="5.85546875" customWidth="1"/>
    <col min="15362" max="15362" width="49.28515625" customWidth="1"/>
    <col min="15363" max="15363" width="18.7109375" customWidth="1"/>
    <col min="15364" max="15364" width="15.85546875" customWidth="1"/>
    <col min="15365" max="15365" width="16.42578125" customWidth="1"/>
    <col min="15366" max="15366" width="16" customWidth="1"/>
    <col min="15367" max="15367" width="16.42578125" customWidth="1"/>
    <col min="15368" max="15368" width="15.7109375" customWidth="1"/>
    <col min="15369" max="15369" width="17.5703125" customWidth="1"/>
    <col min="15370" max="15370" width="16.7109375" customWidth="1"/>
    <col min="15371" max="15371" width="16" customWidth="1"/>
    <col min="15372" max="15372" width="19.7109375" customWidth="1"/>
    <col min="15373" max="15373" width="19" customWidth="1"/>
    <col min="15374" max="15374" width="18.85546875" customWidth="1"/>
    <col min="15375" max="15375" width="22.28515625" customWidth="1"/>
    <col min="15377" max="15377" width="16.5703125" bestFit="1" customWidth="1"/>
    <col min="15616" max="15616" width="5.85546875" customWidth="1"/>
    <col min="15618" max="15618" width="49.28515625" customWidth="1"/>
    <col min="15619" max="15619" width="18.7109375" customWidth="1"/>
    <col min="15620" max="15620" width="15.85546875" customWidth="1"/>
    <col min="15621" max="15621" width="16.42578125" customWidth="1"/>
    <col min="15622" max="15622" width="16" customWidth="1"/>
    <col min="15623" max="15623" width="16.42578125" customWidth="1"/>
    <col min="15624" max="15624" width="15.7109375" customWidth="1"/>
    <col min="15625" max="15625" width="17.5703125" customWidth="1"/>
    <col min="15626" max="15626" width="16.7109375" customWidth="1"/>
    <col min="15627" max="15627" width="16" customWidth="1"/>
    <col min="15628" max="15628" width="19.7109375" customWidth="1"/>
    <col min="15629" max="15629" width="19" customWidth="1"/>
    <col min="15630" max="15630" width="18.85546875" customWidth="1"/>
    <col min="15631" max="15631" width="22.28515625" customWidth="1"/>
    <col min="15633" max="15633" width="16.5703125" bestFit="1" customWidth="1"/>
    <col min="15872" max="15872" width="5.85546875" customWidth="1"/>
    <col min="15874" max="15874" width="49.28515625" customWidth="1"/>
    <col min="15875" max="15875" width="18.7109375" customWidth="1"/>
    <col min="15876" max="15876" width="15.85546875" customWidth="1"/>
    <col min="15877" max="15877" width="16.42578125" customWidth="1"/>
    <col min="15878" max="15878" width="16" customWidth="1"/>
    <col min="15879" max="15879" width="16.42578125" customWidth="1"/>
    <col min="15880" max="15880" width="15.7109375" customWidth="1"/>
    <col min="15881" max="15881" width="17.5703125" customWidth="1"/>
    <col min="15882" max="15882" width="16.7109375" customWidth="1"/>
    <col min="15883" max="15883" width="16" customWidth="1"/>
    <col min="15884" max="15884" width="19.7109375" customWidth="1"/>
    <col min="15885" max="15885" width="19" customWidth="1"/>
    <col min="15886" max="15886" width="18.85546875" customWidth="1"/>
    <col min="15887" max="15887" width="22.28515625" customWidth="1"/>
    <col min="15889" max="15889" width="16.5703125" bestFit="1" customWidth="1"/>
    <col min="16128" max="16128" width="5.85546875" customWidth="1"/>
    <col min="16130" max="16130" width="49.28515625" customWidth="1"/>
    <col min="16131" max="16131" width="18.7109375" customWidth="1"/>
    <col min="16132" max="16132" width="15.85546875" customWidth="1"/>
    <col min="16133" max="16133" width="16.42578125" customWidth="1"/>
    <col min="16134" max="16134" width="16" customWidth="1"/>
    <col min="16135" max="16135" width="16.42578125" customWidth="1"/>
    <col min="16136" max="16136" width="15.7109375" customWidth="1"/>
    <col min="16137" max="16137" width="17.5703125" customWidth="1"/>
    <col min="16138" max="16138" width="16.7109375" customWidth="1"/>
    <col min="16139" max="16139" width="16" customWidth="1"/>
    <col min="16140" max="16140" width="19.7109375" customWidth="1"/>
    <col min="16141" max="16141" width="19" customWidth="1"/>
    <col min="16142" max="16142" width="18.85546875" customWidth="1"/>
    <col min="16143" max="16143" width="22.28515625" customWidth="1"/>
    <col min="16145" max="16145" width="16.5703125" bestFit="1" customWidth="1"/>
  </cols>
  <sheetData>
    <row r="1" spans="1:56" s="155" customFormat="1" ht="36" customHeight="1" thickBot="1" x14ac:dyDescent="0.3">
      <c r="A1" s="211" t="s">
        <v>50</v>
      </c>
      <c r="B1" s="212" t="s">
        <v>63</v>
      </c>
      <c r="C1" s="213" t="s">
        <v>128</v>
      </c>
      <c r="D1" s="214" t="s">
        <v>51</v>
      </c>
      <c r="E1" s="214" t="s">
        <v>89</v>
      </c>
      <c r="F1" s="214" t="s">
        <v>81</v>
      </c>
      <c r="G1" s="214" t="s">
        <v>82</v>
      </c>
      <c r="H1" s="214" t="s">
        <v>138</v>
      </c>
      <c r="I1" s="214" t="s">
        <v>90</v>
      </c>
      <c r="J1" s="214" t="s">
        <v>84</v>
      </c>
      <c r="K1" s="214" t="s">
        <v>53</v>
      </c>
      <c r="L1" s="215" t="s">
        <v>66</v>
      </c>
      <c r="M1" s="216" t="s">
        <v>130</v>
      </c>
      <c r="N1" s="217" t="s">
        <v>131</v>
      </c>
      <c r="O1" s="218" t="s">
        <v>129</v>
      </c>
      <c r="P1" s="214" t="s">
        <v>68</v>
      </c>
      <c r="Q1" s="214" t="s">
        <v>69</v>
      </c>
      <c r="R1" s="214" t="s">
        <v>91</v>
      </c>
      <c r="S1" s="214" t="s">
        <v>92</v>
      </c>
      <c r="T1" s="214" t="s">
        <v>21</v>
      </c>
      <c r="U1" s="214" t="s">
        <v>22</v>
      </c>
      <c r="V1" s="214" t="s">
        <v>87</v>
      </c>
      <c r="W1" s="214" t="s">
        <v>23</v>
      </c>
      <c r="X1" s="214" t="s">
        <v>24</v>
      </c>
      <c r="Y1" s="214" t="s">
        <v>25</v>
      </c>
      <c r="Z1" s="214" t="s">
        <v>70</v>
      </c>
      <c r="AA1" s="214" t="s">
        <v>26</v>
      </c>
      <c r="AB1" s="214" t="s">
        <v>27</v>
      </c>
      <c r="AC1" s="214" t="s">
        <v>28</v>
      </c>
      <c r="AD1" s="214" t="s">
        <v>29</v>
      </c>
      <c r="AE1" s="214" t="s">
        <v>30</v>
      </c>
      <c r="AF1" s="214" t="s">
        <v>31</v>
      </c>
      <c r="AG1" s="215" t="s">
        <v>132</v>
      </c>
      <c r="AH1" s="219" t="s">
        <v>71</v>
      </c>
      <c r="AI1" s="215" t="s">
        <v>133</v>
      </c>
      <c r="AJ1" s="214" t="s">
        <v>32</v>
      </c>
      <c r="AK1" s="214" t="s">
        <v>33</v>
      </c>
      <c r="AL1" s="214" t="s">
        <v>34</v>
      </c>
      <c r="AM1" s="214" t="s">
        <v>35</v>
      </c>
      <c r="AN1" s="214" t="s">
        <v>36</v>
      </c>
      <c r="AO1" s="214" t="s">
        <v>72</v>
      </c>
      <c r="AP1" s="215" t="s">
        <v>134</v>
      </c>
      <c r="AQ1" s="215" t="s">
        <v>37</v>
      </c>
      <c r="AR1" s="219" t="s">
        <v>73</v>
      </c>
      <c r="AS1" s="215" t="s">
        <v>67</v>
      </c>
      <c r="AT1" s="215" t="s">
        <v>38</v>
      </c>
      <c r="AU1" s="215" t="s">
        <v>93</v>
      </c>
      <c r="AV1" s="215" t="s">
        <v>139</v>
      </c>
      <c r="AW1" s="215" t="s">
        <v>135</v>
      </c>
      <c r="AX1" s="219" t="s">
        <v>74</v>
      </c>
      <c r="AY1" s="215" t="s">
        <v>136</v>
      </c>
      <c r="AZ1" s="216" t="s">
        <v>75</v>
      </c>
      <c r="BA1" s="216" t="s">
        <v>137</v>
      </c>
      <c r="BB1" s="217" t="s">
        <v>76</v>
      </c>
      <c r="BC1" s="217" t="s">
        <v>77</v>
      </c>
      <c r="BD1" s="216" t="s">
        <v>78</v>
      </c>
    </row>
    <row r="2" spans="1:56" s="159" customFormat="1" ht="30" customHeight="1" thickBot="1" x14ac:dyDescent="0.3">
      <c r="A2" s="207" t="s">
        <v>59</v>
      </c>
      <c r="B2" s="204">
        <v>44927</v>
      </c>
      <c r="C2" s="157" t="s">
        <v>65</v>
      </c>
      <c r="D2" s="162">
        <v>0</v>
      </c>
      <c r="E2" s="157">
        <v>15</v>
      </c>
      <c r="F2" s="157">
        <v>20</v>
      </c>
      <c r="G2" s="157">
        <v>5</v>
      </c>
      <c r="H2" s="162">
        <f>E2*F2*G2</f>
        <v>1500</v>
      </c>
      <c r="I2" s="162">
        <v>30</v>
      </c>
      <c r="J2" s="162">
        <f>H2*I2</f>
        <v>45000</v>
      </c>
      <c r="K2" s="163">
        <v>25000</v>
      </c>
      <c r="L2" s="194">
        <f>D2+H2+J2+K2</f>
        <v>71500</v>
      </c>
      <c r="M2" s="184"/>
      <c r="N2" s="185"/>
      <c r="O2" s="198" t="s">
        <v>59</v>
      </c>
      <c r="P2" s="157">
        <v>20</v>
      </c>
      <c r="Q2" s="157">
        <f>P2*160</f>
        <v>3200</v>
      </c>
      <c r="R2" s="157">
        <v>15</v>
      </c>
      <c r="S2" s="162">
        <f>Q2*R2</f>
        <v>48000</v>
      </c>
      <c r="T2" s="162">
        <v>160</v>
      </c>
      <c r="U2" s="162">
        <v>1000</v>
      </c>
      <c r="V2" s="162">
        <v>500</v>
      </c>
      <c r="W2" s="162">
        <v>300</v>
      </c>
      <c r="X2" s="162">
        <v>50</v>
      </c>
      <c r="Y2" s="162">
        <v>550</v>
      </c>
      <c r="Z2" s="162"/>
      <c r="AA2" s="162">
        <v>0</v>
      </c>
      <c r="AB2" s="162">
        <v>2000</v>
      </c>
      <c r="AC2" s="162"/>
      <c r="AD2" s="162">
        <v>200</v>
      </c>
      <c r="AE2" s="162">
        <v>220</v>
      </c>
      <c r="AF2" s="162">
        <v>1000</v>
      </c>
      <c r="AG2" s="162"/>
      <c r="AH2" s="195">
        <f>SUM(S2:AF2)</f>
        <v>53980</v>
      </c>
      <c r="AI2" s="162"/>
      <c r="AJ2" s="162">
        <v>250</v>
      </c>
      <c r="AK2" s="162">
        <v>40</v>
      </c>
      <c r="AL2" s="162">
        <v>0</v>
      </c>
      <c r="AM2" s="162">
        <v>100</v>
      </c>
      <c r="AN2" s="162">
        <v>2000</v>
      </c>
      <c r="AO2" s="162">
        <v>500</v>
      </c>
      <c r="AP2" s="188"/>
      <c r="AQ2" s="162">
        <v>1500</v>
      </c>
      <c r="AR2" s="195">
        <f>SUM(AJ2:AQ2)</f>
        <v>4390</v>
      </c>
      <c r="AS2" s="162" t="s">
        <v>67</v>
      </c>
      <c r="AT2" s="162"/>
      <c r="AU2" s="157">
        <v>3000</v>
      </c>
      <c r="AV2" s="162"/>
      <c r="AW2" s="162"/>
      <c r="AX2" s="195">
        <f>SUM(AT2:AW2)+AR2+AH2</f>
        <v>61370</v>
      </c>
      <c r="AY2" s="162"/>
      <c r="AZ2" s="174">
        <f>L2-AX2</f>
        <v>10130</v>
      </c>
      <c r="BA2" s="162"/>
      <c r="BB2" s="162">
        <f>SUM(AZ2/10)</f>
        <v>1013</v>
      </c>
      <c r="BC2" s="179">
        <f>AZ2</f>
        <v>10130</v>
      </c>
      <c r="BD2" s="196"/>
    </row>
    <row r="3" spans="1:56" s="159" customFormat="1" ht="30" customHeight="1" thickTop="1" thickBot="1" x14ac:dyDescent="0.3">
      <c r="A3" s="207" t="s">
        <v>59</v>
      </c>
      <c r="B3" s="204">
        <v>44958</v>
      </c>
      <c r="C3" s="157" t="s">
        <v>65</v>
      </c>
      <c r="D3" s="162">
        <v>0</v>
      </c>
      <c r="E3" s="157">
        <v>20</v>
      </c>
      <c r="F3" s="157">
        <v>20</v>
      </c>
      <c r="G3" s="157">
        <v>5</v>
      </c>
      <c r="H3" s="162">
        <f>E3*F3*G3</f>
        <v>2000</v>
      </c>
      <c r="I3" s="162">
        <v>30</v>
      </c>
      <c r="J3" s="162">
        <f>H3*I3</f>
        <v>60000</v>
      </c>
      <c r="K3" s="163"/>
      <c r="L3" s="182">
        <f>D3+H3+J3+K3</f>
        <v>62000</v>
      </c>
      <c r="M3" s="184"/>
      <c r="N3" s="185"/>
      <c r="O3" s="199"/>
      <c r="P3" s="157">
        <v>20</v>
      </c>
      <c r="Q3" s="157">
        <f>P3*160</f>
        <v>3200</v>
      </c>
      <c r="R3" s="157">
        <v>15</v>
      </c>
      <c r="S3" s="162">
        <f>Q3*R3</f>
        <v>48000</v>
      </c>
      <c r="T3" s="162">
        <v>160</v>
      </c>
      <c r="U3" s="162">
        <v>1000</v>
      </c>
      <c r="V3" s="162">
        <v>500</v>
      </c>
      <c r="W3" s="162">
        <v>300</v>
      </c>
      <c r="X3" s="162">
        <v>50</v>
      </c>
      <c r="Y3" s="162">
        <v>550</v>
      </c>
      <c r="Z3" s="162"/>
      <c r="AA3" s="162">
        <v>0</v>
      </c>
      <c r="AB3" s="162">
        <v>2000</v>
      </c>
      <c r="AC3" s="162"/>
      <c r="AD3" s="162">
        <v>200</v>
      </c>
      <c r="AE3" s="162">
        <v>220</v>
      </c>
      <c r="AF3" s="162">
        <v>1000</v>
      </c>
      <c r="AG3" s="162"/>
      <c r="AH3" s="170">
        <f>SUM(S3:AF3)</f>
        <v>53980</v>
      </c>
      <c r="AI3" s="162"/>
      <c r="AJ3" s="162">
        <v>100</v>
      </c>
      <c r="AK3" s="162">
        <v>40</v>
      </c>
      <c r="AL3" s="162">
        <v>0</v>
      </c>
      <c r="AM3" s="162">
        <v>50</v>
      </c>
      <c r="AN3" s="162"/>
      <c r="AO3" s="162">
        <v>500</v>
      </c>
      <c r="AP3" s="162"/>
      <c r="AQ3" s="162"/>
      <c r="AR3" s="170">
        <f>SUM(AJ3:AQ3)</f>
        <v>690</v>
      </c>
      <c r="AS3" s="162"/>
      <c r="AT3" s="162"/>
      <c r="AU3" s="157">
        <v>3000</v>
      </c>
      <c r="AV3" s="162"/>
      <c r="AW3" s="162"/>
      <c r="AX3" s="170">
        <f>SUM(AT3:AW3)+AR3+AH3</f>
        <v>57670</v>
      </c>
      <c r="AY3" s="162"/>
      <c r="AZ3" s="174">
        <f>L3-AX3</f>
        <v>4330</v>
      </c>
      <c r="BA3" s="162"/>
      <c r="BB3" s="162">
        <v>0</v>
      </c>
      <c r="BC3" s="179">
        <f>AZ3+BC2</f>
        <v>14460</v>
      </c>
      <c r="BD3" s="196"/>
    </row>
    <row r="4" spans="1:56" s="159" customFormat="1" ht="30" customHeight="1" thickTop="1" thickBot="1" x14ac:dyDescent="0.3">
      <c r="A4" s="207" t="s">
        <v>59</v>
      </c>
      <c r="B4" s="205">
        <v>44986</v>
      </c>
      <c r="C4" s="158" t="s">
        <v>65</v>
      </c>
      <c r="D4" s="164">
        <v>0</v>
      </c>
      <c r="E4" s="158">
        <v>25</v>
      </c>
      <c r="F4" s="158">
        <v>20</v>
      </c>
      <c r="G4" s="158">
        <v>6</v>
      </c>
      <c r="H4" s="164">
        <f>E4*F4*G4</f>
        <v>3000</v>
      </c>
      <c r="I4" s="164">
        <v>30</v>
      </c>
      <c r="J4" s="164">
        <f>H4*I4</f>
        <v>90000</v>
      </c>
      <c r="K4" s="165"/>
      <c r="L4" s="183">
        <f>D4+H4+J4+K4</f>
        <v>93000</v>
      </c>
      <c r="M4" s="184"/>
      <c r="N4" s="185"/>
      <c r="O4" s="199"/>
      <c r="P4" s="158">
        <v>20</v>
      </c>
      <c r="Q4" s="158">
        <f>P4*160</f>
        <v>3200</v>
      </c>
      <c r="R4" s="158">
        <v>15</v>
      </c>
      <c r="S4" s="164">
        <f>Q4*R4</f>
        <v>48000</v>
      </c>
      <c r="T4" s="164">
        <v>160</v>
      </c>
      <c r="U4" s="164">
        <v>1000</v>
      </c>
      <c r="V4" s="164">
        <v>500</v>
      </c>
      <c r="W4" s="164">
        <v>350</v>
      </c>
      <c r="X4" s="164">
        <v>50</v>
      </c>
      <c r="Y4" s="164">
        <v>550</v>
      </c>
      <c r="Z4" s="164">
        <v>2500</v>
      </c>
      <c r="AA4" s="164">
        <v>0</v>
      </c>
      <c r="AB4" s="164">
        <v>2000</v>
      </c>
      <c r="AC4" s="164"/>
      <c r="AD4" s="164">
        <v>200</v>
      </c>
      <c r="AE4" s="164">
        <v>220</v>
      </c>
      <c r="AF4" s="164">
        <v>1000</v>
      </c>
      <c r="AG4" s="164"/>
      <c r="AH4" s="171">
        <f>SUM(S4:AF4)</f>
        <v>56530</v>
      </c>
      <c r="AI4" s="164"/>
      <c r="AJ4" s="164">
        <v>100</v>
      </c>
      <c r="AK4" s="164">
        <v>40</v>
      </c>
      <c r="AL4" s="164">
        <v>200</v>
      </c>
      <c r="AM4" s="164">
        <v>50</v>
      </c>
      <c r="AN4" s="164"/>
      <c r="AO4" s="164">
        <v>500</v>
      </c>
      <c r="AP4" s="164"/>
      <c r="AQ4" s="164"/>
      <c r="AR4" s="171">
        <f>SUM(AJ4:AQ4)</f>
        <v>890</v>
      </c>
      <c r="AS4" s="164"/>
      <c r="AT4" s="164">
        <v>3000</v>
      </c>
      <c r="AU4" s="158">
        <v>3500</v>
      </c>
      <c r="AV4" s="164"/>
      <c r="AW4" s="158"/>
      <c r="AX4" s="171">
        <f>SUM(AT4:AW4)+AR4+AH4</f>
        <v>63920</v>
      </c>
      <c r="AY4" s="158"/>
      <c r="AZ4" s="175">
        <f>L4-AX4</f>
        <v>29080</v>
      </c>
      <c r="BA4" s="166"/>
      <c r="BB4" s="164">
        <v>0</v>
      </c>
      <c r="BC4" s="180">
        <f>AZ4+BC3</f>
        <v>43540</v>
      </c>
      <c r="BD4" s="196"/>
    </row>
    <row r="5" spans="1:56" s="159" customFormat="1" ht="30" customHeight="1" thickBot="1" x14ac:dyDescent="0.3">
      <c r="A5" s="208" t="s">
        <v>60</v>
      </c>
      <c r="B5" s="206">
        <v>45017</v>
      </c>
      <c r="C5" s="156" t="s">
        <v>65</v>
      </c>
      <c r="D5" s="160">
        <v>0</v>
      </c>
      <c r="E5" s="156">
        <v>30</v>
      </c>
      <c r="F5" s="156">
        <v>20</v>
      </c>
      <c r="G5" s="156">
        <v>7</v>
      </c>
      <c r="H5" s="160">
        <f>E5*F5*G5</f>
        <v>4200</v>
      </c>
      <c r="I5" s="160">
        <v>30</v>
      </c>
      <c r="J5" s="160">
        <f>H5*I5</f>
        <v>126000</v>
      </c>
      <c r="K5" s="161"/>
      <c r="L5" s="181">
        <f>D5+H5+J5+K5</f>
        <v>130200</v>
      </c>
      <c r="M5" s="184"/>
      <c r="N5" s="185"/>
      <c r="O5" s="200" t="s">
        <v>60</v>
      </c>
      <c r="P5" s="156">
        <v>20</v>
      </c>
      <c r="Q5" s="156">
        <f>P5*160</f>
        <v>3200</v>
      </c>
      <c r="R5" s="156">
        <v>15</v>
      </c>
      <c r="S5" s="160">
        <f>Q5*R5</f>
        <v>48000</v>
      </c>
      <c r="T5" s="160">
        <v>160</v>
      </c>
      <c r="U5" s="160">
        <v>1000</v>
      </c>
      <c r="V5" s="160">
        <v>500</v>
      </c>
      <c r="W5" s="160">
        <v>350</v>
      </c>
      <c r="X5" s="160">
        <v>50</v>
      </c>
      <c r="Y5" s="160">
        <v>550</v>
      </c>
      <c r="Z5" s="160"/>
      <c r="AA5" s="160">
        <v>0</v>
      </c>
      <c r="AB5" s="160">
        <v>2000</v>
      </c>
      <c r="AC5" s="160"/>
      <c r="AD5" s="160">
        <v>200</v>
      </c>
      <c r="AE5" s="160">
        <v>220</v>
      </c>
      <c r="AF5" s="160">
        <v>1000</v>
      </c>
      <c r="AG5" s="160"/>
      <c r="AH5" s="169">
        <f>SUM(S5:AF5)</f>
        <v>54030</v>
      </c>
      <c r="AI5" s="160"/>
      <c r="AJ5" s="160"/>
      <c r="AK5" s="160">
        <v>40</v>
      </c>
      <c r="AL5" s="160"/>
      <c r="AM5" s="160">
        <v>100</v>
      </c>
      <c r="AN5" s="160">
        <v>2000</v>
      </c>
      <c r="AO5" s="160">
        <v>500</v>
      </c>
      <c r="AP5" s="160"/>
      <c r="AQ5" s="160">
        <v>1500</v>
      </c>
      <c r="AR5" s="169">
        <f>SUM(AJ5:AQ5)</f>
        <v>4140</v>
      </c>
      <c r="AS5" s="160"/>
      <c r="AT5" s="160"/>
      <c r="AU5" s="156">
        <v>3500</v>
      </c>
      <c r="AV5" s="160"/>
      <c r="AW5" s="156"/>
      <c r="AX5" s="169">
        <f>SUM(AT5:AW5)+AR5+AH5</f>
        <v>61670</v>
      </c>
      <c r="AY5" s="156"/>
      <c r="AZ5" s="173">
        <f>L5-AX5</f>
        <v>68530</v>
      </c>
      <c r="BA5" s="160"/>
      <c r="BB5" s="160">
        <v>0</v>
      </c>
      <c r="BC5" s="178">
        <f>AZ5+BC4</f>
        <v>112070</v>
      </c>
      <c r="BD5" s="196"/>
    </row>
    <row r="6" spans="1:56" s="159" customFormat="1" ht="30" customHeight="1" thickTop="1" thickBot="1" x14ac:dyDescent="0.3">
      <c r="A6" s="208" t="s">
        <v>60</v>
      </c>
      <c r="B6" s="204">
        <v>45047</v>
      </c>
      <c r="C6" s="157" t="s">
        <v>65</v>
      </c>
      <c r="D6" s="162"/>
      <c r="E6" s="157">
        <v>35</v>
      </c>
      <c r="F6" s="157">
        <v>20</v>
      </c>
      <c r="G6" s="157">
        <v>7</v>
      </c>
      <c r="H6" s="162">
        <f>E6*F6*G6</f>
        <v>4900</v>
      </c>
      <c r="I6" s="162">
        <v>30</v>
      </c>
      <c r="J6" s="162">
        <f>H6*I6</f>
        <v>147000</v>
      </c>
      <c r="K6" s="163"/>
      <c r="L6" s="182">
        <f>D6+H6+J6+K6</f>
        <v>151900</v>
      </c>
      <c r="M6" s="184"/>
      <c r="N6" s="185"/>
      <c r="O6" s="200"/>
      <c r="P6" s="157">
        <v>20</v>
      </c>
      <c r="Q6" s="157">
        <f>P6*160</f>
        <v>3200</v>
      </c>
      <c r="R6" s="157">
        <v>15</v>
      </c>
      <c r="S6" s="162">
        <f>Q6*R6</f>
        <v>48000</v>
      </c>
      <c r="T6" s="162">
        <v>160</v>
      </c>
      <c r="U6" s="162">
        <v>1000</v>
      </c>
      <c r="V6" s="162">
        <v>500</v>
      </c>
      <c r="W6" s="162">
        <v>350</v>
      </c>
      <c r="X6" s="162">
        <v>50</v>
      </c>
      <c r="Y6" s="162">
        <v>550</v>
      </c>
      <c r="Z6" s="162">
        <v>0</v>
      </c>
      <c r="AA6" s="162">
        <v>0</v>
      </c>
      <c r="AB6" s="162">
        <v>2000</v>
      </c>
      <c r="AC6" s="162"/>
      <c r="AD6" s="162">
        <v>200</v>
      </c>
      <c r="AE6" s="162">
        <v>220</v>
      </c>
      <c r="AF6" s="162">
        <v>1000</v>
      </c>
      <c r="AG6" s="162"/>
      <c r="AH6" s="170">
        <f>SUM(S6:AF6)</f>
        <v>54030</v>
      </c>
      <c r="AI6" s="162"/>
      <c r="AJ6" s="162"/>
      <c r="AK6" s="162">
        <v>40</v>
      </c>
      <c r="AL6" s="162"/>
      <c r="AM6" s="162">
        <v>50</v>
      </c>
      <c r="AN6" s="162"/>
      <c r="AO6" s="162">
        <v>500</v>
      </c>
      <c r="AP6" s="162"/>
      <c r="AQ6" s="162"/>
      <c r="AR6" s="170">
        <f>SUM(AJ6:AQ6)</f>
        <v>590</v>
      </c>
      <c r="AS6" s="162"/>
      <c r="AT6" s="162"/>
      <c r="AU6" s="157">
        <v>3500</v>
      </c>
      <c r="AV6" s="162"/>
      <c r="AW6" s="157"/>
      <c r="AX6" s="170">
        <f>SUM(AT6:AW6)+AR6+AH6</f>
        <v>58120</v>
      </c>
      <c r="AY6" s="157"/>
      <c r="AZ6" s="174">
        <f>L6-AX6</f>
        <v>93780</v>
      </c>
      <c r="BA6" s="162"/>
      <c r="BB6" s="162">
        <f>SUM(AZ6/10)</f>
        <v>9378</v>
      </c>
      <c r="BC6" s="179">
        <f>AZ6+BC5</f>
        <v>205850</v>
      </c>
      <c r="BD6" s="196"/>
    </row>
    <row r="7" spans="1:56" s="159" customFormat="1" ht="30" customHeight="1" thickTop="1" thickBot="1" x14ac:dyDescent="0.3">
      <c r="A7" s="208" t="s">
        <v>60</v>
      </c>
      <c r="B7" s="205">
        <v>45078</v>
      </c>
      <c r="C7" s="158" t="s">
        <v>65</v>
      </c>
      <c r="D7" s="164"/>
      <c r="E7" s="158">
        <v>40</v>
      </c>
      <c r="F7" s="158">
        <v>20</v>
      </c>
      <c r="G7" s="158">
        <v>7</v>
      </c>
      <c r="H7" s="164">
        <f>E7*F7*G7</f>
        <v>5600</v>
      </c>
      <c r="I7" s="164">
        <v>30</v>
      </c>
      <c r="J7" s="164">
        <f>H7*I7</f>
        <v>168000</v>
      </c>
      <c r="K7" s="165"/>
      <c r="L7" s="183">
        <f>D7+H7+J7+K7</f>
        <v>173600</v>
      </c>
      <c r="M7" s="184"/>
      <c r="N7" s="185"/>
      <c r="O7" s="200"/>
      <c r="P7" s="158">
        <v>20</v>
      </c>
      <c r="Q7" s="158">
        <f>P7*160</f>
        <v>3200</v>
      </c>
      <c r="R7" s="158">
        <v>15</v>
      </c>
      <c r="S7" s="164">
        <f>Q7*R7</f>
        <v>48000</v>
      </c>
      <c r="T7" s="164">
        <v>160</v>
      </c>
      <c r="U7" s="164">
        <v>1000</v>
      </c>
      <c r="V7" s="164">
        <v>500</v>
      </c>
      <c r="W7" s="164">
        <v>350</v>
      </c>
      <c r="X7" s="164">
        <v>50</v>
      </c>
      <c r="Y7" s="164">
        <v>550</v>
      </c>
      <c r="Z7" s="164">
        <v>2500</v>
      </c>
      <c r="AA7" s="164">
        <v>0</v>
      </c>
      <c r="AB7" s="164">
        <v>2000</v>
      </c>
      <c r="AC7" s="164"/>
      <c r="AD7" s="164">
        <v>200</v>
      </c>
      <c r="AE7" s="164">
        <v>220</v>
      </c>
      <c r="AF7" s="164">
        <v>1000</v>
      </c>
      <c r="AG7" s="164"/>
      <c r="AH7" s="171">
        <f>SUM(S7:AF7)</f>
        <v>56530</v>
      </c>
      <c r="AI7" s="164"/>
      <c r="AJ7" s="164">
        <v>250</v>
      </c>
      <c r="AK7" s="164">
        <v>40</v>
      </c>
      <c r="AL7" s="164">
        <v>200</v>
      </c>
      <c r="AM7" s="164">
        <v>50</v>
      </c>
      <c r="AN7" s="164"/>
      <c r="AO7" s="164">
        <v>500</v>
      </c>
      <c r="AP7" s="164"/>
      <c r="AQ7" s="164"/>
      <c r="AR7" s="171">
        <f>SUM(AJ7:AQ7)</f>
        <v>1040</v>
      </c>
      <c r="AS7" s="164"/>
      <c r="AT7" s="164">
        <v>3000</v>
      </c>
      <c r="AU7" s="158">
        <v>4500</v>
      </c>
      <c r="AV7" s="164" t="s">
        <v>67</v>
      </c>
      <c r="AW7" s="158"/>
      <c r="AX7" s="171">
        <f>SUM(AT7:AW7)+AR7+AH7</f>
        <v>65070</v>
      </c>
      <c r="AY7" s="158"/>
      <c r="AZ7" s="175">
        <f>L7-AX7</f>
        <v>108530</v>
      </c>
      <c r="BA7" s="166"/>
      <c r="BB7" s="164">
        <v>0</v>
      </c>
      <c r="BC7" s="180">
        <f>AZ7+BC6</f>
        <v>314380</v>
      </c>
      <c r="BD7" s="196"/>
    </row>
    <row r="8" spans="1:56" s="159" customFormat="1" ht="30" customHeight="1" thickBot="1" x14ac:dyDescent="0.3">
      <c r="A8" s="209" t="s">
        <v>61</v>
      </c>
      <c r="B8" s="206">
        <v>45108</v>
      </c>
      <c r="C8" s="156" t="s">
        <v>65</v>
      </c>
      <c r="D8" s="160"/>
      <c r="E8" s="156">
        <v>45</v>
      </c>
      <c r="F8" s="156">
        <v>22</v>
      </c>
      <c r="G8" s="156">
        <v>7</v>
      </c>
      <c r="H8" s="160">
        <f>E8*F8*G8</f>
        <v>6930</v>
      </c>
      <c r="I8" s="160">
        <v>30</v>
      </c>
      <c r="J8" s="160">
        <f>H8*I8</f>
        <v>207900</v>
      </c>
      <c r="K8" s="161"/>
      <c r="L8" s="181">
        <f>D8+H8+J8+K8</f>
        <v>214830</v>
      </c>
      <c r="M8" s="184"/>
      <c r="N8" s="185"/>
      <c r="O8" s="201" t="s">
        <v>61</v>
      </c>
      <c r="P8" s="156">
        <v>20</v>
      </c>
      <c r="Q8" s="156">
        <f>P8*160</f>
        <v>3200</v>
      </c>
      <c r="R8" s="156">
        <v>15</v>
      </c>
      <c r="S8" s="160">
        <f>Q8*R8</f>
        <v>48000</v>
      </c>
      <c r="T8" s="160">
        <v>160</v>
      </c>
      <c r="U8" s="160">
        <v>1000</v>
      </c>
      <c r="V8" s="160">
        <v>700</v>
      </c>
      <c r="W8" s="160">
        <v>350</v>
      </c>
      <c r="X8" s="160">
        <v>50</v>
      </c>
      <c r="Y8" s="160">
        <v>550</v>
      </c>
      <c r="Z8" s="160">
        <v>0</v>
      </c>
      <c r="AA8" s="160">
        <v>0</v>
      </c>
      <c r="AB8" s="160">
        <v>2000</v>
      </c>
      <c r="AC8" s="160"/>
      <c r="AD8" s="160">
        <v>200</v>
      </c>
      <c r="AE8" s="160">
        <v>220</v>
      </c>
      <c r="AF8" s="160">
        <v>1000</v>
      </c>
      <c r="AG8" s="160"/>
      <c r="AH8" s="169">
        <f>SUM(S8:AF8)</f>
        <v>54230</v>
      </c>
      <c r="AI8" s="160"/>
      <c r="AJ8" s="160"/>
      <c r="AK8" s="160">
        <v>40</v>
      </c>
      <c r="AL8" s="160"/>
      <c r="AM8" s="160">
        <v>100</v>
      </c>
      <c r="AN8" s="160">
        <v>500</v>
      </c>
      <c r="AO8" s="160">
        <v>500</v>
      </c>
      <c r="AP8" s="160"/>
      <c r="AQ8" s="160">
        <v>1500</v>
      </c>
      <c r="AR8" s="169">
        <f>SUM(AJ8:AQ8)</f>
        <v>2640</v>
      </c>
      <c r="AS8" s="160"/>
      <c r="AT8" s="160"/>
      <c r="AU8" s="156">
        <v>4500</v>
      </c>
      <c r="AV8" s="160"/>
      <c r="AW8" s="156"/>
      <c r="AX8" s="169">
        <f>SUM(AT8:AW8)+AR8+AH8</f>
        <v>61370</v>
      </c>
      <c r="AY8" s="156"/>
      <c r="AZ8" s="176">
        <f>L8-AX8</f>
        <v>153460</v>
      </c>
      <c r="BA8" s="168"/>
      <c r="BB8" s="160">
        <v>0</v>
      </c>
      <c r="BC8" s="178">
        <f>AZ8+BC7</f>
        <v>467840</v>
      </c>
      <c r="BD8" s="196"/>
    </row>
    <row r="9" spans="1:56" s="159" customFormat="1" ht="30" customHeight="1" thickTop="1" thickBot="1" x14ac:dyDescent="0.3">
      <c r="A9" s="209" t="s">
        <v>61</v>
      </c>
      <c r="B9" s="204">
        <v>45139</v>
      </c>
      <c r="C9" s="157" t="s">
        <v>65</v>
      </c>
      <c r="D9" s="162"/>
      <c r="E9" s="157">
        <v>50</v>
      </c>
      <c r="F9" s="157">
        <v>22</v>
      </c>
      <c r="G9" s="157">
        <v>7</v>
      </c>
      <c r="H9" s="162">
        <f>E9*F9*G9</f>
        <v>7700</v>
      </c>
      <c r="I9" s="162">
        <v>30</v>
      </c>
      <c r="J9" s="162">
        <f>H9*I9</f>
        <v>231000</v>
      </c>
      <c r="K9" s="163"/>
      <c r="L9" s="182">
        <f>D9+H9+J9+K9</f>
        <v>238700</v>
      </c>
      <c r="M9" s="184"/>
      <c r="N9" s="185"/>
      <c r="O9" s="201"/>
      <c r="P9" s="157">
        <v>20</v>
      </c>
      <c r="Q9" s="157">
        <f>P9*160</f>
        <v>3200</v>
      </c>
      <c r="R9" s="157">
        <v>15</v>
      </c>
      <c r="S9" s="162">
        <f>Q9*R9</f>
        <v>48000</v>
      </c>
      <c r="T9" s="162">
        <v>160</v>
      </c>
      <c r="U9" s="162">
        <v>1000</v>
      </c>
      <c r="V9" s="162">
        <v>700</v>
      </c>
      <c r="W9" s="162">
        <v>350</v>
      </c>
      <c r="X9" s="162">
        <v>50</v>
      </c>
      <c r="Y9" s="162">
        <v>550</v>
      </c>
      <c r="Z9" s="162">
        <v>0</v>
      </c>
      <c r="AA9" s="162">
        <v>0</v>
      </c>
      <c r="AB9" s="162">
        <v>2000</v>
      </c>
      <c r="AC9" s="162"/>
      <c r="AD9" s="162">
        <v>200</v>
      </c>
      <c r="AE9" s="162">
        <v>220</v>
      </c>
      <c r="AF9" s="162">
        <v>1000</v>
      </c>
      <c r="AG9" s="162"/>
      <c r="AH9" s="170">
        <f>SUM(S9:AF9)</f>
        <v>54230</v>
      </c>
      <c r="AI9" s="162"/>
      <c r="AJ9" s="162">
        <v>0</v>
      </c>
      <c r="AK9" s="162">
        <v>40</v>
      </c>
      <c r="AL9" s="162"/>
      <c r="AM9" s="162">
        <v>50</v>
      </c>
      <c r="AN9" s="162"/>
      <c r="AO9" s="162">
        <v>500</v>
      </c>
      <c r="AP9" s="162"/>
      <c r="AQ9" s="162"/>
      <c r="AR9" s="170">
        <f>SUM(AJ9:AQ9)</f>
        <v>590</v>
      </c>
      <c r="AS9" s="162"/>
      <c r="AT9" s="162"/>
      <c r="AU9" s="157">
        <v>4500</v>
      </c>
      <c r="AV9" s="162"/>
      <c r="AW9" s="157"/>
      <c r="AX9" s="170">
        <f>SUM(AT9:AW9)+AR9+AH9</f>
        <v>59320</v>
      </c>
      <c r="AY9" s="157"/>
      <c r="AZ9" s="177">
        <f>L9-AX9</f>
        <v>179380</v>
      </c>
      <c r="BA9" s="167"/>
      <c r="BB9" s="162">
        <f>SUM(AZ9/10)</f>
        <v>17938</v>
      </c>
      <c r="BC9" s="179">
        <f>AZ9+BC8</f>
        <v>647220</v>
      </c>
      <c r="BD9" s="196"/>
    </row>
    <row r="10" spans="1:56" s="159" customFormat="1" ht="30" customHeight="1" thickTop="1" thickBot="1" x14ac:dyDescent="0.3">
      <c r="A10" s="209" t="s">
        <v>61</v>
      </c>
      <c r="B10" s="205">
        <v>45170</v>
      </c>
      <c r="C10" s="158" t="s">
        <v>65</v>
      </c>
      <c r="D10" s="164"/>
      <c r="E10" s="158">
        <v>55</v>
      </c>
      <c r="F10" s="158">
        <v>22</v>
      </c>
      <c r="G10" s="158">
        <v>8</v>
      </c>
      <c r="H10" s="164">
        <f>E10*F10*G10</f>
        <v>9680</v>
      </c>
      <c r="I10" s="164">
        <v>30</v>
      </c>
      <c r="J10" s="164">
        <f>H10*I10</f>
        <v>290400</v>
      </c>
      <c r="K10" s="165"/>
      <c r="L10" s="183">
        <f>D10+H10+J10+K10</f>
        <v>300080</v>
      </c>
      <c r="M10" s="184"/>
      <c r="N10" s="185"/>
      <c r="O10" s="201"/>
      <c r="P10" s="158">
        <v>20</v>
      </c>
      <c r="Q10" s="158">
        <f>P10*160</f>
        <v>3200</v>
      </c>
      <c r="R10" s="158">
        <v>15</v>
      </c>
      <c r="S10" s="164">
        <f>Q10*R10</f>
        <v>48000</v>
      </c>
      <c r="T10" s="164">
        <v>160</v>
      </c>
      <c r="U10" s="164">
        <v>1000</v>
      </c>
      <c r="V10" s="164">
        <v>700</v>
      </c>
      <c r="W10" s="164">
        <v>350</v>
      </c>
      <c r="X10" s="164">
        <v>50</v>
      </c>
      <c r="Y10" s="164">
        <v>550</v>
      </c>
      <c r="Z10" s="164">
        <v>2500</v>
      </c>
      <c r="AA10" s="164">
        <v>0</v>
      </c>
      <c r="AB10" s="164">
        <v>2000</v>
      </c>
      <c r="AC10" s="164"/>
      <c r="AD10" s="164">
        <v>200</v>
      </c>
      <c r="AE10" s="164">
        <v>220</v>
      </c>
      <c r="AF10" s="164">
        <v>1000</v>
      </c>
      <c r="AG10" s="164"/>
      <c r="AH10" s="171">
        <f>SUM(S10:AF10)</f>
        <v>56730</v>
      </c>
      <c r="AI10" s="164"/>
      <c r="AJ10" s="164">
        <v>100</v>
      </c>
      <c r="AK10" s="164">
        <v>40</v>
      </c>
      <c r="AL10" s="164">
        <v>200</v>
      </c>
      <c r="AM10" s="164">
        <v>50</v>
      </c>
      <c r="AN10" s="164"/>
      <c r="AO10" s="164">
        <v>500</v>
      </c>
      <c r="AP10" s="164"/>
      <c r="AQ10" s="164"/>
      <c r="AR10" s="171">
        <f>SUM(AJ10:AQ10)</f>
        <v>890</v>
      </c>
      <c r="AS10" s="164"/>
      <c r="AT10" s="164">
        <v>3000</v>
      </c>
      <c r="AU10" s="158">
        <v>4500</v>
      </c>
      <c r="AV10" s="164"/>
      <c r="AW10" s="158"/>
      <c r="AX10" s="171">
        <f>SUM(AT10:AW10)+AR10+AH10</f>
        <v>65120</v>
      </c>
      <c r="AY10" s="158"/>
      <c r="AZ10" s="175">
        <f>L10-AX10</f>
        <v>234960</v>
      </c>
      <c r="BA10" s="166"/>
      <c r="BB10" s="164">
        <f>SUM(AZ10/10)</f>
        <v>23496</v>
      </c>
      <c r="BC10" s="180">
        <f>AZ10+BC9</f>
        <v>882180</v>
      </c>
      <c r="BD10" s="196"/>
    </row>
    <row r="11" spans="1:56" s="159" customFormat="1" ht="30" customHeight="1" thickBot="1" x14ac:dyDescent="0.3">
      <c r="A11" s="210" t="s">
        <v>62</v>
      </c>
      <c r="B11" s="206">
        <v>45200</v>
      </c>
      <c r="C11" s="156" t="s">
        <v>65</v>
      </c>
      <c r="D11" s="160"/>
      <c r="E11" s="156">
        <v>60</v>
      </c>
      <c r="F11" s="156">
        <v>25</v>
      </c>
      <c r="G11" s="156">
        <v>8</v>
      </c>
      <c r="H11" s="160">
        <f>E11*F11*G11</f>
        <v>12000</v>
      </c>
      <c r="I11" s="160">
        <v>30</v>
      </c>
      <c r="J11" s="160">
        <f>H11*I11</f>
        <v>360000</v>
      </c>
      <c r="K11" s="161"/>
      <c r="L11" s="181">
        <f>D11+H11+J11+K11</f>
        <v>372000</v>
      </c>
      <c r="M11" s="184"/>
      <c r="N11" s="185"/>
      <c r="O11" s="202" t="s">
        <v>62</v>
      </c>
      <c r="P11" s="156">
        <v>20</v>
      </c>
      <c r="Q11" s="156">
        <f>P11*160</f>
        <v>3200</v>
      </c>
      <c r="R11" s="156">
        <v>15</v>
      </c>
      <c r="S11" s="160">
        <f>Q11*R11</f>
        <v>48000</v>
      </c>
      <c r="T11" s="160">
        <v>160</v>
      </c>
      <c r="U11" s="160">
        <v>1000</v>
      </c>
      <c r="V11" s="160">
        <v>800</v>
      </c>
      <c r="W11" s="160">
        <v>370</v>
      </c>
      <c r="X11" s="160">
        <v>50</v>
      </c>
      <c r="Y11" s="160">
        <v>550</v>
      </c>
      <c r="Z11" s="160">
        <v>0</v>
      </c>
      <c r="AA11" s="160">
        <v>0</v>
      </c>
      <c r="AB11" s="160">
        <v>2000</v>
      </c>
      <c r="AC11" s="160"/>
      <c r="AD11" s="160">
        <v>200</v>
      </c>
      <c r="AE11" s="160">
        <v>220</v>
      </c>
      <c r="AF11" s="160">
        <v>1000</v>
      </c>
      <c r="AG11" s="160"/>
      <c r="AH11" s="169">
        <f>SUM(S11:AF11)</f>
        <v>54350</v>
      </c>
      <c r="AI11" s="160"/>
      <c r="AJ11" s="160">
        <v>100</v>
      </c>
      <c r="AK11" s="160">
        <v>40</v>
      </c>
      <c r="AL11" s="160"/>
      <c r="AM11" s="160">
        <v>100</v>
      </c>
      <c r="AN11" s="160">
        <v>200</v>
      </c>
      <c r="AO11" s="160">
        <v>500</v>
      </c>
      <c r="AP11" s="160"/>
      <c r="AQ11" s="160">
        <v>1500</v>
      </c>
      <c r="AR11" s="169">
        <f>SUM(AJ11:AQ11)</f>
        <v>2440</v>
      </c>
      <c r="AS11" s="160"/>
      <c r="AT11" s="160"/>
      <c r="AU11" s="156">
        <v>4500</v>
      </c>
      <c r="AV11" s="160"/>
      <c r="AW11" s="156"/>
      <c r="AX11" s="169">
        <f>SUM(AT11:AW11)+AR11+AH11</f>
        <v>61290</v>
      </c>
      <c r="AY11" s="156"/>
      <c r="AZ11" s="176">
        <f>L11-AX11</f>
        <v>310710</v>
      </c>
      <c r="BA11" s="168"/>
      <c r="BB11" s="160">
        <f>SUM(AZ11/10)</f>
        <v>31071</v>
      </c>
      <c r="BC11" s="178">
        <f>AZ11+BC10</f>
        <v>1192890</v>
      </c>
      <c r="BD11" s="196"/>
    </row>
    <row r="12" spans="1:56" s="159" customFormat="1" ht="30" customHeight="1" thickTop="1" thickBot="1" x14ac:dyDescent="0.3">
      <c r="A12" s="210" t="s">
        <v>62</v>
      </c>
      <c r="B12" s="204">
        <v>45231</v>
      </c>
      <c r="C12" s="157" t="s">
        <v>65</v>
      </c>
      <c r="D12" s="162"/>
      <c r="E12" s="157">
        <v>60</v>
      </c>
      <c r="F12" s="157">
        <v>25</v>
      </c>
      <c r="G12" s="157">
        <v>8</v>
      </c>
      <c r="H12" s="162">
        <f>E12*F12*G12</f>
        <v>12000</v>
      </c>
      <c r="I12" s="162">
        <v>30</v>
      </c>
      <c r="J12" s="162">
        <f>H12*I12</f>
        <v>360000</v>
      </c>
      <c r="K12" s="163"/>
      <c r="L12" s="182">
        <f>D12+H12+J12+K12</f>
        <v>372000</v>
      </c>
      <c r="M12" s="184"/>
      <c r="N12" s="185"/>
      <c r="O12" s="202"/>
      <c r="P12" s="157">
        <v>20</v>
      </c>
      <c r="Q12" s="157">
        <f>P12*160</f>
        <v>3200</v>
      </c>
      <c r="R12" s="157">
        <v>15</v>
      </c>
      <c r="S12" s="162">
        <f>Q12*R12</f>
        <v>48000</v>
      </c>
      <c r="T12" s="162">
        <v>160</v>
      </c>
      <c r="U12" s="162">
        <v>1000</v>
      </c>
      <c r="V12" s="162">
        <v>800</v>
      </c>
      <c r="W12" s="162">
        <v>370</v>
      </c>
      <c r="X12" s="162">
        <v>50</v>
      </c>
      <c r="Y12" s="162">
        <v>550</v>
      </c>
      <c r="Z12" s="162">
        <v>0</v>
      </c>
      <c r="AA12" s="162">
        <v>0</v>
      </c>
      <c r="AB12" s="162">
        <v>2000</v>
      </c>
      <c r="AC12" s="162"/>
      <c r="AD12" s="162">
        <v>200</v>
      </c>
      <c r="AE12" s="162">
        <v>220</v>
      </c>
      <c r="AF12" s="162">
        <v>1000</v>
      </c>
      <c r="AG12" s="162"/>
      <c r="AH12" s="170">
        <f>SUM(S12:AF12)</f>
        <v>54350</v>
      </c>
      <c r="AI12" s="162"/>
      <c r="AJ12" s="162">
        <v>100</v>
      </c>
      <c r="AK12" s="162">
        <v>40</v>
      </c>
      <c r="AL12" s="162">
        <v>200</v>
      </c>
      <c r="AM12" s="162">
        <v>50</v>
      </c>
      <c r="AN12" s="162"/>
      <c r="AO12" s="162">
        <v>500</v>
      </c>
      <c r="AP12" s="162"/>
      <c r="AQ12" s="162"/>
      <c r="AR12" s="170">
        <f>SUM(AJ12:AQ12)</f>
        <v>890</v>
      </c>
      <c r="AS12" s="162"/>
      <c r="AT12" s="162"/>
      <c r="AU12" s="157">
        <v>4500</v>
      </c>
      <c r="AV12" s="162"/>
      <c r="AW12" s="157"/>
      <c r="AX12" s="170">
        <f>SUM(AT12:AW12)+AR12+AH12</f>
        <v>59740</v>
      </c>
      <c r="AY12" s="157" t="s">
        <v>67</v>
      </c>
      <c r="AZ12" s="177">
        <f>L12-AX12</f>
        <v>312260</v>
      </c>
      <c r="BA12" s="167"/>
      <c r="BB12" s="162">
        <f>SUM(AZ12/10)</f>
        <v>31226</v>
      </c>
      <c r="BC12" s="179">
        <f>AZ12+BC11</f>
        <v>1505150</v>
      </c>
      <c r="BD12" s="196"/>
    </row>
    <row r="13" spans="1:56" s="159" customFormat="1" ht="30" customHeight="1" thickTop="1" thickBot="1" x14ac:dyDescent="0.3">
      <c r="A13" s="210" t="s">
        <v>62</v>
      </c>
      <c r="B13" s="204">
        <v>45261</v>
      </c>
      <c r="C13" s="157" t="s">
        <v>65</v>
      </c>
      <c r="D13" s="162"/>
      <c r="E13" s="157">
        <v>60</v>
      </c>
      <c r="F13" s="157">
        <v>25</v>
      </c>
      <c r="G13" s="157">
        <v>8</v>
      </c>
      <c r="H13" s="162">
        <f>E13*F13*G13</f>
        <v>12000</v>
      </c>
      <c r="I13" s="162">
        <v>30</v>
      </c>
      <c r="J13" s="162">
        <f>H13*I13</f>
        <v>360000</v>
      </c>
      <c r="K13" s="163"/>
      <c r="L13" s="183">
        <f>D13+H13+J13+K13</f>
        <v>372000</v>
      </c>
      <c r="M13" s="186"/>
      <c r="N13" s="187"/>
      <c r="O13" s="203"/>
      <c r="P13" s="157">
        <v>20</v>
      </c>
      <c r="Q13" s="157">
        <f>P13*160</f>
        <v>3200</v>
      </c>
      <c r="R13" s="157">
        <v>15</v>
      </c>
      <c r="S13" s="162">
        <f>Q13*R13</f>
        <v>48000</v>
      </c>
      <c r="T13" s="162">
        <v>160</v>
      </c>
      <c r="U13" s="162">
        <v>1000</v>
      </c>
      <c r="V13" s="162">
        <v>800</v>
      </c>
      <c r="W13" s="162">
        <v>370</v>
      </c>
      <c r="X13" s="162">
        <v>50</v>
      </c>
      <c r="Y13" s="162">
        <v>550</v>
      </c>
      <c r="Z13" s="162">
        <v>2500</v>
      </c>
      <c r="AA13" s="162">
        <v>0</v>
      </c>
      <c r="AB13" s="162">
        <v>2000</v>
      </c>
      <c r="AC13" s="162"/>
      <c r="AD13" s="162">
        <v>200</v>
      </c>
      <c r="AE13" s="162">
        <v>220</v>
      </c>
      <c r="AF13" s="162">
        <v>1000</v>
      </c>
      <c r="AG13" s="162"/>
      <c r="AH13" s="171">
        <f>SUM(S13:AF13)</f>
        <v>56850</v>
      </c>
      <c r="AI13" s="162"/>
      <c r="AJ13" s="162">
        <v>100</v>
      </c>
      <c r="AK13" s="162">
        <v>40</v>
      </c>
      <c r="AL13" s="162"/>
      <c r="AM13" s="162">
        <v>50</v>
      </c>
      <c r="AN13" s="162"/>
      <c r="AO13" s="162">
        <v>500</v>
      </c>
      <c r="AP13" s="162"/>
      <c r="AQ13" s="162">
        <v>1500</v>
      </c>
      <c r="AR13" s="171">
        <f>SUM(AJ13:AQ13)</f>
        <v>2190</v>
      </c>
      <c r="AS13" s="162"/>
      <c r="AT13" s="162">
        <v>3000</v>
      </c>
      <c r="AU13" s="157">
        <v>4500</v>
      </c>
      <c r="AV13" s="162" t="s">
        <v>67</v>
      </c>
      <c r="AW13" s="157"/>
      <c r="AX13" s="172">
        <f>SUM(AT13:AW13)+AR13+AH13</f>
        <v>66540</v>
      </c>
      <c r="AY13" s="157"/>
      <c r="AZ13" s="175">
        <f>L13-AX13</f>
        <v>305460</v>
      </c>
      <c r="BA13" s="167"/>
      <c r="BB13" s="162">
        <f>SUM(AZ13/10)</f>
        <v>30546</v>
      </c>
      <c r="BC13" s="180">
        <f>AZ13+BC12</f>
        <v>1810610</v>
      </c>
      <c r="BD13" s="197"/>
    </row>
    <row r="14" spans="1:56" s="159" customFormat="1" ht="49.5" customHeight="1" thickBot="1" x14ac:dyDescent="0.3">
      <c r="B14" s="189" t="s">
        <v>64</v>
      </c>
      <c r="C14" s="190" t="s">
        <v>65</v>
      </c>
      <c r="D14" s="191">
        <f>SUM(D2:D13)</f>
        <v>0</v>
      </c>
      <c r="E14" s="191">
        <v>60</v>
      </c>
      <c r="F14" s="191"/>
      <c r="G14" s="191"/>
      <c r="H14" s="191">
        <f>SUM(H2:H13)</f>
        <v>81510</v>
      </c>
      <c r="I14" s="191"/>
      <c r="J14" s="191">
        <f>SUM(J2:J13)</f>
        <v>2445300</v>
      </c>
      <c r="K14" s="192">
        <f>SUM(K2:K13)</f>
        <v>25000</v>
      </c>
      <c r="L14" s="191">
        <f>SUM(L2:L13)</f>
        <v>2551810</v>
      </c>
      <c r="M14" s="193" t="s">
        <v>67</v>
      </c>
      <c r="N14" s="193" t="s">
        <v>67</v>
      </c>
      <c r="O14" s="192" t="s">
        <v>67</v>
      </c>
      <c r="P14" s="192"/>
      <c r="Q14" s="192"/>
      <c r="R14" s="192"/>
      <c r="S14" s="191">
        <f>SUM(S2:S13)</f>
        <v>576000</v>
      </c>
      <c r="T14" s="191">
        <f>SUM(T2:T13)</f>
        <v>1920</v>
      </c>
      <c r="U14" s="191">
        <f>SUM(U2:U13)</f>
        <v>12000</v>
      </c>
      <c r="V14" s="191">
        <f>SUM(V2:V13)</f>
        <v>7500</v>
      </c>
      <c r="W14" s="191">
        <f>SUM(W2:W13)</f>
        <v>4160</v>
      </c>
      <c r="X14" s="191">
        <f>SUM(X2:X13)</f>
        <v>600</v>
      </c>
      <c r="Y14" s="191">
        <f>SUM(Y2:Y13)</f>
        <v>6600</v>
      </c>
      <c r="Z14" s="191">
        <f>SUM(Z2:Z13)</f>
        <v>10000</v>
      </c>
      <c r="AA14" s="191">
        <f>SUM(AA2:AA13)</f>
        <v>0</v>
      </c>
      <c r="AB14" s="191">
        <f>SUM(AB2:AB13)</f>
        <v>24000</v>
      </c>
      <c r="AC14" s="191">
        <f>SUM(AC2:AC13)</f>
        <v>0</v>
      </c>
      <c r="AD14" s="191"/>
      <c r="AE14" s="191">
        <f>SUM(AE2:AE13)</f>
        <v>2640</v>
      </c>
      <c r="AF14" s="191">
        <f>SUM(AF2:AF13)</f>
        <v>12000</v>
      </c>
      <c r="AG14" s="191"/>
      <c r="AH14" s="191">
        <f>SUM(AH2:AH13)</f>
        <v>659820</v>
      </c>
      <c r="AI14" s="191"/>
      <c r="AJ14" s="191">
        <f>SUM(AJ2:AJ13)</f>
        <v>1100</v>
      </c>
      <c r="AK14" s="191">
        <f>SUM(AK2:AK13)</f>
        <v>480</v>
      </c>
      <c r="AL14" s="191">
        <f>SUM(AL2:AL13)</f>
        <v>800</v>
      </c>
      <c r="AM14" s="191">
        <f>SUM(AM2:AM13)</f>
        <v>800</v>
      </c>
      <c r="AN14" s="191">
        <f>SUM(AN2:AN13)</f>
        <v>4700</v>
      </c>
      <c r="AO14" s="191">
        <f>SUM(AO2:AO13)</f>
        <v>6000</v>
      </c>
      <c r="AP14" s="191"/>
      <c r="AQ14" s="191">
        <f>SUM(AQ2:AQ13)</f>
        <v>7500</v>
      </c>
      <c r="AR14" s="191">
        <f>SUM(AR2:AR13)</f>
        <v>21380</v>
      </c>
      <c r="AS14" s="191">
        <f>SUM(AS2:AS13)</f>
        <v>0</v>
      </c>
      <c r="AT14" s="191">
        <f>SUM(AT2:AT13)</f>
        <v>12000</v>
      </c>
      <c r="AU14" s="191">
        <f>SUM(AU2:AU13)</f>
        <v>48000</v>
      </c>
      <c r="AV14" s="191" t="s">
        <v>67</v>
      </c>
      <c r="AW14" s="191">
        <f>SUM(AW2:AW13)</f>
        <v>0</v>
      </c>
      <c r="AX14" s="191">
        <f>SUM(AX2:AX13)</f>
        <v>741200</v>
      </c>
      <c r="AY14" s="191"/>
      <c r="AZ14" s="191">
        <f>L14-AX14</f>
        <v>1810610</v>
      </c>
      <c r="BA14" s="191"/>
      <c r="BB14" s="191">
        <f>SUM(BB2:BB13)</f>
        <v>144668</v>
      </c>
      <c r="BC14" s="191" t="s">
        <v>67</v>
      </c>
      <c r="BD14" s="191">
        <f>SUM(BC13-BB14)</f>
        <v>1665942</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77EFD-5DDA-4B5E-B53F-8A02D396EB82}">
  <dimension ref="A1:X114"/>
  <sheetViews>
    <sheetView showGridLines="0" zoomScale="96" zoomScaleNormal="96" workbookViewId="0">
      <selection activeCell="W6" sqref="W6"/>
    </sheetView>
  </sheetViews>
  <sheetFormatPr defaultRowHeight="15" x14ac:dyDescent="0.25"/>
  <sheetData>
    <row r="1" spans="1:24" ht="45.75" customHeight="1" thickBot="1" x14ac:dyDescent="0.3">
      <c r="A1" s="231" t="s">
        <v>127</v>
      </c>
      <c r="B1" s="232"/>
      <c r="C1" s="232"/>
      <c r="D1" s="232"/>
      <c r="E1" s="232"/>
      <c r="F1" s="232"/>
      <c r="G1" s="232"/>
      <c r="H1" s="232"/>
      <c r="I1" s="232"/>
      <c r="J1" s="232"/>
      <c r="K1" s="232"/>
      <c r="L1" s="232"/>
      <c r="M1" s="232"/>
      <c r="N1" s="232"/>
      <c r="O1" s="232"/>
      <c r="P1" s="232"/>
      <c r="Q1" s="232"/>
      <c r="R1" s="232"/>
      <c r="S1" s="232"/>
      <c r="T1" s="232"/>
      <c r="U1" s="232"/>
      <c r="V1" s="232"/>
      <c r="W1" s="232"/>
      <c r="X1" s="233"/>
    </row>
    <row r="2" spans="1:24" x14ac:dyDescent="0.25">
      <c r="A2" s="4"/>
      <c r="B2" s="230"/>
      <c r="C2" s="230"/>
      <c r="D2" s="230"/>
      <c r="E2" s="230"/>
      <c r="F2" s="230"/>
      <c r="G2" s="230"/>
      <c r="H2" s="230"/>
      <c r="I2" s="230"/>
      <c r="J2" s="230"/>
      <c r="K2" s="230"/>
      <c r="L2" s="230"/>
      <c r="M2" s="230"/>
      <c r="N2" s="230"/>
      <c r="O2" s="230"/>
      <c r="P2" s="230"/>
      <c r="Q2" s="230"/>
      <c r="R2" s="230"/>
      <c r="S2" s="230"/>
      <c r="T2" s="230"/>
      <c r="U2" s="230"/>
      <c r="V2" s="230"/>
      <c r="W2" s="230"/>
      <c r="X2" s="5"/>
    </row>
    <row r="3" spans="1:24" x14ac:dyDescent="0.25">
      <c r="A3" s="4"/>
      <c r="B3" s="230"/>
      <c r="C3" s="230"/>
      <c r="D3" s="230"/>
      <c r="E3" s="230"/>
      <c r="F3" s="230"/>
      <c r="G3" s="230"/>
      <c r="H3" s="230"/>
      <c r="I3" s="230"/>
      <c r="J3" s="230"/>
      <c r="K3" s="230"/>
      <c r="L3" s="230"/>
      <c r="M3" s="230"/>
      <c r="N3" s="230"/>
      <c r="O3" s="230"/>
      <c r="P3" s="230"/>
      <c r="Q3" s="230"/>
      <c r="R3" s="230"/>
      <c r="S3" s="230"/>
      <c r="T3" s="230"/>
      <c r="U3" s="230"/>
      <c r="V3" s="230"/>
      <c r="W3" s="230"/>
      <c r="X3" s="5"/>
    </row>
    <row r="4" spans="1:24" x14ac:dyDescent="0.25">
      <c r="A4" s="4"/>
      <c r="B4" s="230"/>
      <c r="C4" s="230"/>
      <c r="D4" s="230"/>
      <c r="E4" s="230"/>
      <c r="F4" s="230"/>
      <c r="G4" s="230"/>
      <c r="H4" s="230"/>
      <c r="I4" s="230"/>
      <c r="J4" s="230"/>
      <c r="K4" s="230"/>
      <c r="L4" s="230"/>
      <c r="M4" s="230"/>
      <c r="N4" s="230"/>
      <c r="O4" s="230"/>
      <c r="P4" s="230"/>
      <c r="Q4" s="230"/>
      <c r="R4" s="230"/>
      <c r="S4" s="230"/>
      <c r="T4" s="230"/>
      <c r="U4" s="230"/>
      <c r="V4" s="230"/>
      <c r="W4" s="230"/>
      <c r="X4" s="5"/>
    </row>
    <row r="5" spans="1:24" x14ac:dyDescent="0.25">
      <c r="A5" s="4"/>
      <c r="B5" s="230"/>
      <c r="C5" s="230"/>
      <c r="D5" s="230"/>
      <c r="E5" s="230"/>
      <c r="F5" s="230"/>
      <c r="G5" s="230"/>
      <c r="H5" s="230"/>
      <c r="I5" s="230"/>
      <c r="J5" s="230"/>
      <c r="K5" s="230"/>
      <c r="L5" s="230"/>
      <c r="M5" s="230"/>
      <c r="N5" s="230"/>
      <c r="O5" s="230"/>
      <c r="P5" s="230"/>
      <c r="Q5" s="230"/>
      <c r="R5" s="230"/>
      <c r="S5" s="230"/>
      <c r="T5" s="230"/>
      <c r="U5" s="230"/>
      <c r="V5" s="230"/>
      <c r="W5" s="230"/>
      <c r="X5" s="5"/>
    </row>
    <row r="6" spans="1:24" x14ac:dyDescent="0.25">
      <c r="A6" s="4"/>
      <c r="B6" s="230"/>
      <c r="C6" s="230"/>
      <c r="D6" s="230"/>
      <c r="E6" s="230"/>
      <c r="F6" s="230"/>
      <c r="G6" s="230"/>
      <c r="H6" s="230"/>
      <c r="I6" s="230"/>
      <c r="J6" s="230"/>
      <c r="K6" s="230"/>
      <c r="L6" s="230"/>
      <c r="M6" s="230"/>
      <c r="N6" s="230"/>
      <c r="O6" s="230"/>
      <c r="P6" s="230"/>
      <c r="Q6" s="230"/>
      <c r="R6" s="230"/>
      <c r="S6" s="230"/>
      <c r="T6" s="230"/>
      <c r="U6" s="230"/>
      <c r="V6" s="230"/>
      <c r="W6" s="230"/>
      <c r="X6" s="5"/>
    </row>
    <row r="7" spans="1:24" x14ac:dyDescent="0.25">
      <c r="A7" s="4"/>
      <c r="B7" s="230"/>
      <c r="C7" s="230"/>
      <c r="D7" s="230"/>
      <c r="E7" s="230"/>
      <c r="F7" s="230"/>
      <c r="G7" s="230"/>
      <c r="H7" s="230"/>
      <c r="I7" s="230"/>
      <c r="J7" s="230"/>
      <c r="K7" s="230"/>
      <c r="L7" s="230"/>
      <c r="M7" s="230"/>
      <c r="N7" s="230"/>
      <c r="O7" s="230"/>
      <c r="P7" s="230"/>
      <c r="Q7" s="230"/>
      <c r="R7" s="230"/>
      <c r="S7" s="230"/>
      <c r="T7" s="230"/>
      <c r="U7" s="230"/>
      <c r="V7" s="230"/>
      <c r="W7" s="230"/>
      <c r="X7" s="5"/>
    </row>
    <row r="8" spans="1:24" x14ac:dyDescent="0.25">
      <c r="A8" s="4"/>
      <c r="B8" s="230"/>
      <c r="C8" s="230"/>
      <c r="D8" s="230"/>
      <c r="E8" s="230"/>
      <c r="F8" s="230"/>
      <c r="G8" s="230"/>
      <c r="H8" s="230"/>
      <c r="I8" s="230"/>
      <c r="J8" s="230"/>
      <c r="K8" s="230"/>
      <c r="L8" s="230"/>
      <c r="M8" s="230"/>
      <c r="N8" s="230"/>
      <c r="O8" s="230"/>
      <c r="P8" s="230"/>
      <c r="Q8" s="230"/>
      <c r="R8" s="230"/>
      <c r="S8" s="230"/>
      <c r="T8" s="230"/>
      <c r="U8" s="230"/>
      <c r="V8" s="230"/>
      <c r="W8" s="230"/>
      <c r="X8" s="5"/>
    </row>
    <row r="9" spans="1:24" x14ac:dyDescent="0.25">
      <c r="A9" s="4"/>
      <c r="B9" s="230"/>
      <c r="C9" s="230"/>
      <c r="D9" s="230"/>
      <c r="E9" s="230"/>
      <c r="F9" s="230"/>
      <c r="G9" s="230"/>
      <c r="H9" s="230"/>
      <c r="I9" s="230"/>
      <c r="J9" s="230"/>
      <c r="K9" s="230"/>
      <c r="L9" s="230"/>
      <c r="M9" s="230"/>
      <c r="N9" s="230"/>
      <c r="O9" s="230"/>
      <c r="P9" s="230"/>
      <c r="Q9" s="230"/>
      <c r="R9" s="230"/>
      <c r="S9" s="230"/>
      <c r="T9" s="230"/>
      <c r="U9" s="230"/>
      <c r="V9" s="230"/>
      <c r="W9" s="230"/>
      <c r="X9" s="5"/>
    </row>
    <row r="10" spans="1:24" x14ac:dyDescent="0.25">
      <c r="A10" s="4"/>
      <c r="B10" s="230"/>
      <c r="C10" s="230"/>
      <c r="D10" s="230"/>
      <c r="E10" s="230"/>
      <c r="F10" s="230"/>
      <c r="G10" s="230"/>
      <c r="H10" s="230"/>
      <c r="I10" s="230"/>
      <c r="J10" s="230"/>
      <c r="K10" s="230"/>
      <c r="L10" s="230"/>
      <c r="M10" s="230"/>
      <c r="N10" s="230"/>
      <c r="O10" s="230"/>
      <c r="P10" s="230"/>
      <c r="Q10" s="230"/>
      <c r="R10" s="230"/>
      <c r="S10" s="230"/>
      <c r="T10" s="230"/>
      <c r="U10" s="230"/>
      <c r="V10" s="230"/>
      <c r="W10" s="230"/>
      <c r="X10" s="5"/>
    </row>
    <row r="11" spans="1:24" x14ac:dyDescent="0.25">
      <c r="A11" s="4"/>
      <c r="B11" s="230"/>
      <c r="C11" s="230"/>
      <c r="D11" s="230"/>
      <c r="E11" s="230"/>
      <c r="F11" s="230"/>
      <c r="G11" s="230"/>
      <c r="H11" s="230"/>
      <c r="I11" s="230"/>
      <c r="J11" s="230"/>
      <c r="K11" s="230"/>
      <c r="L11" s="230"/>
      <c r="M11" s="230"/>
      <c r="N11" s="230"/>
      <c r="O11" s="230"/>
      <c r="P11" s="230"/>
      <c r="Q11" s="230"/>
      <c r="R11" s="230"/>
      <c r="S11" s="230"/>
      <c r="T11" s="230"/>
      <c r="U11" s="230"/>
      <c r="V11" s="230"/>
      <c r="W11" s="230"/>
      <c r="X11" s="5"/>
    </row>
    <row r="12" spans="1:24" x14ac:dyDescent="0.25">
      <c r="A12" s="4"/>
      <c r="B12" s="230"/>
      <c r="C12" s="230"/>
      <c r="D12" s="230"/>
      <c r="E12" s="230"/>
      <c r="F12" s="230"/>
      <c r="G12" s="230"/>
      <c r="H12" s="230"/>
      <c r="I12" s="230"/>
      <c r="J12" s="230"/>
      <c r="K12" s="230"/>
      <c r="L12" s="230"/>
      <c r="M12" s="230"/>
      <c r="N12" s="230"/>
      <c r="O12" s="230"/>
      <c r="P12" s="230"/>
      <c r="Q12" s="230"/>
      <c r="R12" s="230"/>
      <c r="S12" s="230"/>
      <c r="T12" s="230"/>
      <c r="U12" s="230"/>
      <c r="V12" s="230"/>
      <c r="W12" s="230"/>
      <c r="X12" s="5"/>
    </row>
    <row r="13" spans="1:24" x14ac:dyDescent="0.25">
      <c r="A13" s="4"/>
      <c r="B13" s="230"/>
      <c r="C13" s="230"/>
      <c r="D13" s="230"/>
      <c r="E13" s="230"/>
      <c r="F13" s="230"/>
      <c r="G13" s="230"/>
      <c r="H13" s="230"/>
      <c r="I13" s="230"/>
      <c r="J13" s="230"/>
      <c r="K13" s="230"/>
      <c r="L13" s="230"/>
      <c r="M13" s="230"/>
      <c r="N13" s="230"/>
      <c r="O13" s="230"/>
      <c r="P13" s="230"/>
      <c r="Q13" s="230"/>
      <c r="R13" s="230"/>
      <c r="S13" s="230"/>
      <c r="T13" s="230"/>
      <c r="U13" s="230"/>
      <c r="V13" s="230"/>
      <c r="W13" s="230"/>
      <c r="X13" s="5"/>
    </row>
    <row r="14" spans="1:24" x14ac:dyDescent="0.25">
      <c r="A14" s="4"/>
      <c r="B14" s="230"/>
      <c r="C14" s="230"/>
      <c r="D14" s="230"/>
      <c r="E14" s="230"/>
      <c r="F14" s="230"/>
      <c r="G14" s="230"/>
      <c r="H14" s="230"/>
      <c r="I14" s="230"/>
      <c r="J14" s="230"/>
      <c r="K14" s="230"/>
      <c r="L14" s="230"/>
      <c r="M14" s="230"/>
      <c r="N14" s="230"/>
      <c r="O14" s="230"/>
      <c r="P14" s="230"/>
      <c r="Q14" s="230"/>
      <c r="R14" s="230"/>
      <c r="S14" s="230"/>
      <c r="T14" s="230"/>
      <c r="U14" s="230"/>
      <c r="V14" s="230"/>
      <c r="W14" s="230"/>
      <c r="X14" s="5"/>
    </row>
    <row r="15" spans="1:24" x14ac:dyDescent="0.25">
      <c r="A15" s="4"/>
      <c r="B15" s="230"/>
      <c r="C15" s="230"/>
      <c r="D15" s="230"/>
      <c r="E15" s="230"/>
      <c r="F15" s="230"/>
      <c r="G15" s="230"/>
      <c r="H15" s="230"/>
      <c r="I15" s="230"/>
      <c r="J15" s="230"/>
      <c r="K15" s="230"/>
      <c r="L15" s="230"/>
      <c r="M15" s="230"/>
      <c r="N15" s="230"/>
      <c r="O15" s="230"/>
      <c r="P15" s="230"/>
      <c r="Q15" s="230"/>
      <c r="R15" s="230"/>
      <c r="S15" s="230"/>
      <c r="T15" s="230"/>
      <c r="U15" s="230"/>
      <c r="V15" s="230"/>
      <c r="W15" s="230"/>
      <c r="X15" s="5"/>
    </row>
    <row r="16" spans="1:24" x14ac:dyDescent="0.25">
      <c r="A16" s="4"/>
      <c r="B16" s="230"/>
      <c r="C16" s="230"/>
      <c r="D16" s="230"/>
      <c r="E16" s="230"/>
      <c r="F16" s="230"/>
      <c r="G16" s="230"/>
      <c r="H16" s="230"/>
      <c r="I16" s="230"/>
      <c r="J16" s="230"/>
      <c r="K16" s="230"/>
      <c r="L16" s="230"/>
      <c r="M16" s="230"/>
      <c r="N16" s="230"/>
      <c r="O16" s="230"/>
      <c r="P16" s="230"/>
      <c r="Q16" s="230"/>
      <c r="R16" s="230"/>
      <c r="S16" s="230"/>
      <c r="T16" s="230"/>
      <c r="U16" s="230"/>
      <c r="V16" s="230"/>
      <c r="W16" s="230"/>
      <c r="X16" s="5"/>
    </row>
    <row r="17" spans="1:24" x14ac:dyDescent="0.25">
      <c r="A17" s="4"/>
      <c r="B17" s="230"/>
      <c r="C17" s="230"/>
      <c r="D17" s="230"/>
      <c r="E17" s="230"/>
      <c r="F17" s="230"/>
      <c r="G17" s="230"/>
      <c r="H17" s="230"/>
      <c r="I17" s="230"/>
      <c r="J17" s="230"/>
      <c r="K17" s="230"/>
      <c r="L17" s="230"/>
      <c r="M17" s="230"/>
      <c r="N17" s="230"/>
      <c r="O17" s="230"/>
      <c r="P17" s="230"/>
      <c r="Q17" s="230"/>
      <c r="R17" s="230"/>
      <c r="S17" s="230"/>
      <c r="T17" s="230"/>
      <c r="U17" s="230"/>
      <c r="V17" s="230"/>
      <c r="W17" s="230"/>
      <c r="X17" s="5"/>
    </row>
    <row r="18" spans="1:24" x14ac:dyDescent="0.25">
      <c r="A18" s="4"/>
      <c r="B18" s="230"/>
      <c r="C18" s="230"/>
      <c r="D18" s="230"/>
      <c r="E18" s="230"/>
      <c r="F18" s="230"/>
      <c r="G18" s="230"/>
      <c r="H18" s="230"/>
      <c r="I18" s="230"/>
      <c r="J18" s="230"/>
      <c r="K18" s="230"/>
      <c r="L18" s="230"/>
      <c r="M18" s="230"/>
      <c r="N18" s="230"/>
      <c r="O18" s="230"/>
      <c r="P18" s="230"/>
      <c r="Q18" s="230"/>
      <c r="R18" s="230"/>
      <c r="S18" s="230"/>
      <c r="T18" s="230"/>
      <c r="U18" s="230"/>
      <c r="V18" s="230"/>
      <c r="W18" s="230"/>
      <c r="X18" s="5"/>
    </row>
    <row r="19" spans="1:24" x14ac:dyDescent="0.25">
      <c r="A19" s="4"/>
      <c r="B19" s="230"/>
      <c r="C19" s="230"/>
      <c r="D19" s="230"/>
      <c r="E19" s="230"/>
      <c r="F19" s="230"/>
      <c r="G19" s="230"/>
      <c r="H19" s="230"/>
      <c r="I19" s="230"/>
      <c r="J19" s="230"/>
      <c r="K19" s="230"/>
      <c r="L19" s="230"/>
      <c r="M19" s="230"/>
      <c r="N19" s="230"/>
      <c r="O19" s="230"/>
      <c r="P19" s="230"/>
      <c r="Q19" s="230"/>
      <c r="R19" s="230"/>
      <c r="S19" s="230"/>
      <c r="T19" s="230"/>
      <c r="U19" s="230"/>
      <c r="V19" s="230"/>
      <c r="W19" s="230"/>
      <c r="X19" s="5"/>
    </row>
    <row r="20" spans="1:24" x14ac:dyDescent="0.25">
      <c r="A20" s="4"/>
      <c r="B20" s="230"/>
      <c r="C20" s="230"/>
      <c r="D20" s="230"/>
      <c r="E20" s="230"/>
      <c r="F20" s="230"/>
      <c r="G20" s="230"/>
      <c r="H20" s="230"/>
      <c r="I20" s="230"/>
      <c r="J20" s="230"/>
      <c r="K20" s="230"/>
      <c r="L20" s="230"/>
      <c r="M20" s="230"/>
      <c r="N20" s="230"/>
      <c r="O20" s="230"/>
      <c r="P20" s="230"/>
      <c r="Q20" s="230"/>
      <c r="R20" s="230"/>
      <c r="S20" s="230"/>
      <c r="T20" s="230"/>
      <c r="U20" s="230"/>
      <c r="V20" s="230"/>
      <c r="W20" s="230"/>
      <c r="X20" s="5"/>
    </row>
    <row r="21" spans="1:24" x14ac:dyDescent="0.25">
      <c r="A21" s="4"/>
      <c r="B21" s="230"/>
      <c r="C21" s="230"/>
      <c r="D21" s="230"/>
      <c r="E21" s="230"/>
      <c r="F21" s="230"/>
      <c r="G21" s="230"/>
      <c r="H21" s="230"/>
      <c r="I21" s="230"/>
      <c r="J21" s="230"/>
      <c r="K21" s="230"/>
      <c r="L21" s="230"/>
      <c r="M21" s="230"/>
      <c r="N21" s="230"/>
      <c r="O21" s="230"/>
      <c r="P21" s="230"/>
      <c r="Q21" s="230"/>
      <c r="R21" s="230"/>
      <c r="S21" s="230"/>
      <c r="T21" s="230"/>
      <c r="U21" s="230"/>
      <c r="V21" s="230"/>
      <c r="W21" s="230"/>
      <c r="X21" s="5"/>
    </row>
    <row r="22" spans="1:24" x14ac:dyDescent="0.25">
      <c r="A22" s="4"/>
      <c r="B22" s="230"/>
      <c r="C22" s="230"/>
      <c r="D22" s="230"/>
      <c r="E22" s="230"/>
      <c r="F22" s="230"/>
      <c r="G22" s="230"/>
      <c r="H22" s="230"/>
      <c r="I22" s="230"/>
      <c r="J22" s="230"/>
      <c r="K22" s="230"/>
      <c r="L22" s="230"/>
      <c r="M22" s="230"/>
      <c r="N22" s="230"/>
      <c r="O22" s="230"/>
      <c r="P22" s="230"/>
      <c r="Q22" s="230"/>
      <c r="R22" s="230"/>
      <c r="S22" s="230"/>
      <c r="T22" s="230"/>
      <c r="U22" s="230"/>
      <c r="V22" s="230"/>
      <c r="W22" s="230"/>
      <c r="X22" s="5"/>
    </row>
    <row r="23" spans="1:24" x14ac:dyDescent="0.25">
      <c r="A23" s="4"/>
      <c r="B23" s="230"/>
      <c r="C23" s="230"/>
      <c r="D23" s="230"/>
      <c r="E23" s="230"/>
      <c r="F23" s="230"/>
      <c r="G23" s="230"/>
      <c r="H23" s="230"/>
      <c r="I23" s="230"/>
      <c r="J23" s="230"/>
      <c r="K23" s="230"/>
      <c r="L23" s="230"/>
      <c r="M23" s="230"/>
      <c r="N23" s="230"/>
      <c r="O23" s="230"/>
      <c r="P23" s="230"/>
      <c r="Q23" s="230"/>
      <c r="R23" s="230"/>
      <c r="S23" s="230"/>
      <c r="T23" s="230"/>
      <c r="U23" s="230"/>
      <c r="V23" s="230"/>
      <c r="W23" s="230"/>
      <c r="X23" s="5"/>
    </row>
    <row r="24" spans="1:24" x14ac:dyDescent="0.25">
      <c r="A24" s="4"/>
      <c r="B24" s="230"/>
      <c r="C24" s="230"/>
      <c r="D24" s="230"/>
      <c r="E24" s="230"/>
      <c r="F24" s="230"/>
      <c r="G24" s="230"/>
      <c r="H24" s="230"/>
      <c r="I24" s="230"/>
      <c r="J24" s="230"/>
      <c r="K24" s="230"/>
      <c r="L24" s="230"/>
      <c r="M24" s="230"/>
      <c r="N24" s="230"/>
      <c r="O24" s="230"/>
      <c r="P24" s="230"/>
      <c r="Q24" s="230"/>
      <c r="R24" s="230"/>
      <c r="S24" s="230"/>
      <c r="T24" s="230"/>
      <c r="U24" s="230"/>
      <c r="V24" s="230"/>
      <c r="W24" s="230"/>
      <c r="X24" s="5"/>
    </row>
    <row r="25" spans="1:24" x14ac:dyDescent="0.25">
      <c r="A25" s="4"/>
      <c r="B25" s="230"/>
      <c r="C25" s="230"/>
      <c r="D25" s="230"/>
      <c r="E25" s="230"/>
      <c r="F25" s="230"/>
      <c r="G25" s="230"/>
      <c r="H25" s="230"/>
      <c r="I25" s="230"/>
      <c r="J25" s="230"/>
      <c r="K25" s="230"/>
      <c r="L25" s="230"/>
      <c r="M25" s="230"/>
      <c r="N25" s="230"/>
      <c r="O25" s="230"/>
      <c r="P25" s="230"/>
      <c r="Q25" s="230"/>
      <c r="R25" s="230"/>
      <c r="S25" s="230"/>
      <c r="T25" s="230"/>
      <c r="U25" s="230"/>
      <c r="V25" s="230"/>
      <c r="W25" s="230"/>
      <c r="X25" s="5"/>
    </row>
    <row r="26" spans="1:24" x14ac:dyDescent="0.25">
      <c r="A26" s="4"/>
      <c r="B26" s="230"/>
      <c r="C26" s="230"/>
      <c r="D26" s="230"/>
      <c r="E26" s="230"/>
      <c r="F26" s="230"/>
      <c r="G26" s="230"/>
      <c r="H26" s="230"/>
      <c r="I26" s="230"/>
      <c r="J26" s="230"/>
      <c r="K26" s="230"/>
      <c r="L26" s="230"/>
      <c r="M26" s="230"/>
      <c r="N26" s="230"/>
      <c r="O26" s="230"/>
      <c r="P26" s="230"/>
      <c r="Q26" s="230"/>
      <c r="R26" s="230"/>
      <c r="S26" s="230"/>
      <c r="T26" s="230"/>
      <c r="U26" s="230"/>
      <c r="V26" s="230"/>
      <c r="W26" s="230"/>
      <c r="X26" s="5"/>
    </row>
    <row r="27" spans="1:24" x14ac:dyDescent="0.25">
      <c r="A27" s="4"/>
      <c r="B27" s="230"/>
      <c r="C27" s="230"/>
      <c r="D27" s="230"/>
      <c r="E27" s="230"/>
      <c r="F27" s="230"/>
      <c r="G27" s="230"/>
      <c r="H27" s="230"/>
      <c r="I27" s="230"/>
      <c r="J27" s="230"/>
      <c r="K27" s="230"/>
      <c r="L27" s="230"/>
      <c r="M27" s="230"/>
      <c r="N27" s="230"/>
      <c r="O27" s="230"/>
      <c r="P27" s="230"/>
      <c r="Q27" s="230"/>
      <c r="R27" s="230"/>
      <c r="S27" s="230"/>
      <c r="T27" s="230"/>
      <c r="U27" s="230"/>
      <c r="V27" s="230"/>
      <c r="W27" s="230"/>
      <c r="X27" s="5"/>
    </row>
    <row r="28" spans="1:24" x14ac:dyDescent="0.25">
      <c r="A28" s="4"/>
      <c r="B28" s="230"/>
      <c r="C28" s="230"/>
      <c r="D28" s="230"/>
      <c r="E28" s="230"/>
      <c r="F28" s="230"/>
      <c r="G28" s="230"/>
      <c r="H28" s="230"/>
      <c r="I28" s="230"/>
      <c r="J28" s="230"/>
      <c r="K28" s="230"/>
      <c r="L28" s="230"/>
      <c r="M28" s="230"/>
      <c r="N28" s="230"/>
      <c r="O28" s="230"/>
      <c r="P28" s="230"/>
      <c r="Q28" s="230"/>
      <c r="R28" s="230"/>
      <c r="S28" s="230"/>
      <c r="T28" s="230"/>
      <c r="U28" s="230"/>
      <c r="V28" s="230"/>
      <c r="W28" s="230"/>
      <c r="X28" s="5"/>
    </row>
    <row r="29" spans="1:24" x14ac:dyDescent="0.25">
      <c r="A29" s="4"/>
      <c r="B29" s="230"/>
      <c r="C29" s="230"/>
      <c r="D29" s="230"/>
      <c r="E29" s="230"/>
      <c r="F29" s="230"/>
      <c r="G29" s="230"/>
      <c r="H29" s="230"/>
      <c r="I29" s="230"/>
      <c r="J29" s="230"/>
      <c r="K29" s="230"/>
      <c r="L29" s="230"/>
      <c r="M29" s="230"/>
      <c r="N29" s="230"/>
      <c r="O29" s="230"/>
      <c r="P29" s="230"/>
      <c r="Q29" s="230"/>
      <c r="R29" s="230"/>
      <c r="S29" s="230"/>
      <c r="T29" s="230"/>
      <c r="U29" s="230"/>
      <c r="V29" s="230"/>
      <c r="W29" s="230"/>
      <c r="X29" s="5"/>
    </row>
    <row r="30" spans="1:24" ht="29.25" customHeight="1" x14ac:dyDescent="0.25">
      <c r="A30" s="4"/>
      <c r="B30" s="230"/>
      <c r="C30" s="230"/>
      <c r="D30" s="230"/>
      <c r="E30" s="230"/>
      <c r="F30" s="230"/>
      <c r="G30" s="230"/>
      <c r="H30" s="230"/>
      <c r="I30" s="230"/>
      <c r="J30" s="230"/>
      <c r="K30" s="230"/>
      <c r="L30" s="230"/>
      <c r="M30" s="230"/>
      <c r="N30" s="230"/>
      <c r="O30" s="230"/>
      <c r="P30" s="230"/>
      <c r="Q30" s="230"/>
      <c r="R30" s="230"/>
      <c r="S30" s="230"/>
      <c r="T30" s="230"/>
      <c r="U30" s="230"/>
      <c r="V30" s="230"/>
      <c r="W30" s="230"/>
      <c r="X30" s="5"/>
    </row>
    <row r="31" spans="1:24" x14ac:dyDescent="0.25">
      <c r="A31" s="4"/>
      <c r="B31" s="230"/>
      <c r="C31" s="230"/>
      <c r="D31" s="230"/>
      <c r="E31" s="230"/>
      <c r="F31" s="230"/>
      <c r="G31" s="230"/>
      <c r="H31" s="230"/>
      <c r="I31" s="230"/>
      <c r="J31" s="230"/>
      <c r="K31" s="230"/>
      <c r="L31" s="230"/>
      <c r="M31" s="230"/>
      <c r="N31" s="230"/>
      <c r="O31" s="230"/>
      <c r="P31" s="230"/>
      <c r="Q31" s="230"/>
      <c r="R31" s="230"/>
      <c r="S31" s="230"/>
      <c r="T31" s="230"/>
      <c r="U31" s="230"/>
      <c r="V31" s="230"/>
      <c r="W31" s="230"/>
      <c r="X31" s="5"/>
    </row>
    <row r="32" spans="1:24" x14ac:dyDescent="0.25">
      <c r="A32" s="4"/>
      <c r="B32" s="230"/>
      <c r="C32" s="230"/>
      <c r="D32" s="230"/>
      <c r="E32" s="230"/>
      <c r="F32" s="230"/>
      <c r="G32" s="230"/>
      <c r="H32" s="230"/>
      <c r="I32" s="230"/>
      <c r="J32" s="230"/>
      <c r="K32" s="230"/>
      <c r="L32" s="230"/>
      <c r="M32" s="230"/>
      <c r="N32" s="230"/>
      <c r="O32" s="230"/>
      <c r="P32" s="230"/>
      <c r="Q32" s="230"/>
      <c r="R32" s="230"/>
      <c r="S32" s="230"/>
      <c r="T32" s="230"/>
      <c r="U32" s="230"/>
      <c r="V32" s="230"/>
      <c r="W32" s="230"/>
      <c r="X32" s="5"/>
    </row>
    <row r="33" spans="1:24" x14ac:dyDescent="0.25">
      <c r="A33" s="4"/>
      <c r="B33" s="230"/>
      <c r="C33" s="230"/>
      <c r="D33" s="230"/>
      <c r="E33" s="230"/>
      <c r="F33" s="230"/>
      <c r="G33" s="230"/>
      <c r="H33" s="230"/>
      <c r="I33" s="230"/>
      <c r="J33" s="230"/>
      <c r="K33" s="230"/>
      <c r="L33" s="230"/>
      <c r="M33" s="230"/>
      <c r="N33" s="230"/>
      <c r="O33" s="230"/>
      <c r="P33" s="230"/>
      <c r="Q33" s="230"/>
      <c r="R33" s="230"/>
      <c r="S33" s="230"/>
      <c r="T33" s="230"/>
      <c r="U33" s="230"/>
      <c r="V33" s="230"/>
      <c r="W33" s="230"/>
      <c r="X33" s="5"/>
    </row>
    <row r="34" spans="1:24" x14ac:dyDescent="0.25">
      <c r="A34" s="4"/>
      <c r="B34" s="230"/>
      <c r="C34" s="230"/>
      <c r="D34" s="230"/>
      <c r="E34" s="230"/>
      <c r="F34" s="230"/>
      <c r="G34" s="230"/>
      <c r="H34" s="230"/>
      <c r="I34" s="230"/>
      <c r="J34" s="230"/>
      <c r="K34" s="230"/>
      <c r="L34" s="230"/>
      <c r="M34" s="230"/>
      <c r="N34" s="230"/>
      <c r="O34" s="230"/>
      <c r="P34" s="230"/>
      <c r="Q34" s="230"/>
      <c r="R34" s="230"/>
      <c r="S34" s="230"/>
      <c r="T34" s="230"/>
      <c r="U34" s="230"/>
      <c r="V34" s="230"/>
      <c r="W34" s="230"/>
      <c r="X34" s="5"/>
    </row>
    <row r="35" spans="1:24" x14ac:dyDescent="0.25">
      <c r="A35" s="4"/>
      <c r="B35" s="230"/>
      <c r="C35" s="230"/>
      <c r="D35" s="230"/>
      <c r="E35" s="230"/>
      <c r="F35" s="230"/>
      <c r="G35" s="230"/>
      <c r="H35" s="230"/>
      <c r="I35" s="230"/>
      <c r="J35" s="230"/>
      <c r="K35" s="230"/>
      <c r="L35" s="230"/>
      <c r="M35" s="230"/>
      <c r="N35" s="230"/>
      <c r="O35" s="230"/>
      <c r="P35" s="230"/>
      <c r="Q35" s="230"/>
      <c r="R35" s="230"/>
      <c r="S35" s="230"/>
      <c r="T35" s="230"/>
      <c r="U35" s="230"/>
      <c r="V35" s="230"/>
      <c r="W35" s="230"/>
      <c r="X35" s="5"/>
    </row>
    <row r="36" spans="1:24" x14ac:dyDescent="0.25">
      <c r="A36" s="4"/>
      <c r="B36" s="230"/>
      <c r="C36" s="230"/>
      <c r="D36" s="230"/>
      <c r="E36" s="230"/>
      <c r="F36" s="230"/>
      <c r="G36" s="230"/>
      <c r="H36" s="230"/>
      <c r="I36" s="230"/>
      <c r="J36" s="230"/>
      <c r="K36" s="230"/>
      <c r="L36" s="230"/>
      <c r="M36" s="230"/>
      <c r="N36" s="230"/>
      <c r="O36" s="230"/>
      <c r="P36" s="230"/>
      <c r="Q36" s="230"/>
      <c r="R36" s="230"/>
      <c r="S36" s="230"/>
      <c r="T36" s="230"/>
      <c r="U36" s="230"/>
      <c r="V36" s="230"/>
      <c r="W36" s="230"/>
      <c r="X36" s="5"/>
    </row>
    <row r="37" spans="1:24" x14ac:dyDescent="0.25">
      <c r="A37" s="4"/>
      <c r="B37" s="230"/>
      <c r="C37" s="230"/>
      <c r="D37" s="230"/>
      <c r="E37" s="230"/>
      <c r="F37" s="230"/>
      <c r="G37" s="230"/>
      <c r="H37" s="230"/>
      <c r="I37" s="230"/>
      <c r="J37" s="230"/>
      <c r="K37" s="230"/>
      <c r="L37" s="230"/>
      <c r="M37" s="230"/>
      <c r="N37" s="230"/>
      <c r="O37" s="230"/>
      <c r="P37" s="230"/>
      <c r="Q37" s="230"/>
      <c r="R37" s="230"/>
      <c r="S37" s="230"/>
      <c r="T37" s="230"/>
      <c r="U37" s="230"/>
      <c r="V37" s="230"/>
      <c r="W37" s="230"/>
      <c r="X37" s="5"/>
    </row>
    <row r="38" spans="1:24" x14ac:dyDescent="0.25">
      <c r="A38" s="4"/>
      <c r="B38" s="230"/>
      <c r="C38" s="230"/>
      <c r="D38" s="230"/>
      <c r="E38" s="230"/>
      <c r="F38" s="230"/>
      <c r="G38" s="230"/>
      <c r="H38" s="230"/>
      <c r="I38" s="230"/>
      <c r="J38" s="230"/>
      <c r="K38" s="230"/>
      <c r="L38" s="230"/>
      <c r="M38" s="230"/>
      <c r="N38" s="230"/>
      <c r="O38" s="230"/>
      <c r="P38" s="230"/>
      <c r="Q38" s="230"/>
      <c r="R38" s="230"/>
      <c r="S38" s="230"/>
      <c r="T38" s="230"/>
      <c r="U38" s="230"/>
      <c r="V38" s="230"/>
      <c r="W38" s="230"/>
      <c r="X38" s="5"/>
    </row>
    <row r="39" spans="1:24" x14ac:dyDescent="0.25">
      <c r="A39" s="4"/>
      <c r="B39" s="230"/>
      <c r="C39" s="230"/>
      <c r="D39" s="230"/>
      <c r="E39" s="230"/>
      <c r="F39" s="230"/>
      <c r="G39" s="230"/>
      <c r="H39" s="230"/>
      <c r="I39" s="230"/>
      <c r="J39" s="230"/>
      <c r="K39" s="230"/>
      <c r="L39" s="230"/>
      <c r="M39" s="230"/>
      <c r="N39" s="230"/>
      <c r="O39" s="230"/>
      <c r="P39" s="230"/>
      <c r="Q39" s="230"/>
      <c r="R39" s="230"/>
      <c r="S39" s="230"/>
      <c r="T39" s="230"/>
      <c r="U39" s="230"/>
      <c r="V39" s="230"/>
      <c r="W39" s="230"/>
      <c r="X39" s="5"/>
    </row>
    <row r="40" spans="1:24" x14ac:dyDescent="0.25">
      <c r="A40" s="4"/>
      <c r="B40" s="230"/>
      <c r="C40" s="230"/>
      <c r="D40" s="230"/>
      <c r="E40" s="230"/>
      <c r="F40" s="230"/>
      <c r="G40" s="230"/>
      <c r="H40" s="230"/>
      <c r="I40" s="230"/>
      <c r="J40" s="230"/>
      <c r="K40" s="230"/>
      <c r="L40" s="230"/>
      <c r="M40" s="230"/>
      <c r="N40" s="230"/>
      <c r="O40" s="230"/>
      <c r="P40" s="230"/>
      <c r="Q40" s="230"/>
      <c r="R40" s="230"/>
      <c r="S40" s="230"/>
      <c r="T40" s="230"/>
      <c r="U40" s="230"/>
      <c r="V40" s="230"/>
      <c r="W40" s="230"/>
      <c r="X40" s="5"/>
    </row>
    <row r="41" spans="1:24" x14ac:dyDescent="0.25">
      <c r="A41" s="4"/>
      <c r="B41" s="230"/>
      <c r="C41" s="230"/>
      <c r="D41" s="230"/>
      <c r="E41" s="230"/>
      <c r="F41" s="230"/>
      <c r="G41" s="230"/>
      <c r="H41" s="230"/>
      <c r="I41" s="230"/>
      <c r="J41" s="230"/>
      <c r="K41" s="230"/>
      <c r="L41" s="230"/>
      <c r="M41" s="230"/>
      <c r="N41" s="230"/>
      <c r="O41" s="230"/>
      <c r="P41" s="230"/>
      <c r="Q41" s="230"/>
      <c r="R41" s="230"/>
      <c r="S41" s="230"/>
      <c r="T41" s="230"/>
      <c r="U41" s="230"/>
      <c r="V41" s="230"/>
      <c r="W41" s="230"/>
      <c r="X41" s="5"/>
    </row>
    <row r="42" spans="1:24" x14ac:dyDescent="0.25">
      <c r="A42" s="4"/>
      <c r="B42" s="230"/>
      <c r="C42" s="230"/>
      <c r="D42" s="230"/>
      <c r="E42" s="230"/>
      <c r="F42" s="230"/>
      <c r="G42" s="230"/>
      <c r="H42" s="230"/>
      <c r="I42" s="230"/>
      <c r="J42" s="230"/>
      <c r="K42" s="230"/>
      <c r="L42" s="230"/>
      <c r="M42" s="230"/>
      <c r="N42" s="230"/>
      <c r="O42" s="230"/>
      <c r="P42" s="230"/>
      <c r="Q42" s="230"/>
      <c r="R42" s="230"/>
      <c r="S42" s="230"/>
      <c r="T42" s="230"/>
      <c r="U42" s="230"/>
      <c r="V42" s="230"/>
      <c r="W42" s="230"/>
      <c r="X42" s="5"/>
    </row>
    <row r="43" spans="1:24" x14ac:dyDescent="0.25">
      <c r="A43" s="4"/>
      <c r="B43" s="230"/>
      <c r="C43" s="230"/>
      <c r="D43" s="230"/>
      <c r="E43" s="230"/>
      <c r="F43" s="230"/>
      <c r="G43" s="230"/>
      <c r="H43" s="230"/>
      <c r="I43" s="230"/>
      <c r="J43" s="230"/>
      <c r="K43" s="230"/>
      <c r="L43" s="230"/>
      <c r="M43" s="230"/>
      <c r="N43" s="230"/>
      <c r="O43" s="230"/>
      <c r="P43" s="230"/>
      <c r="Q43" s="230"/>
      <c r="R43" s="230"/>
      <c r="S43" s="230"/>
      <c r="T43" s="230"/>
      <c r="U43" s="230"/>
      <c r="V43" s="230"/>
      <c r="W43" s="230"/>
      <c r="X43" s="5"/>
    </row>
    <row r="44" spans="1:24" x14ac:dyDescent="0.25">
      <c r="A44" s="4"/>
      <c r="B44" s="230"/>
      <c r="C44" s="230"/>
      <c r="D44" s="230"/>
      <c r="E44" s="230"/>
      <c r="F44" s="230"/>
      <c r="G44" s="230"/>
      <c r="H44" s="230"/>
      <c r="I44" s="230"/>
      <c r="J44" s="230"/>
      <c r="K44" s="230"/>
      <c r="L44" s="230"/>
      <c r="M44" s="230"/>
      <c r="N44" s="230"/>
      <c r="O44" s="230"/>
      <c r="P44" s="230"/>
      <c r="Q44" s="230"/>
      <c r="R44" s="230"/>
      <c r="S44" s="230"/>
      <c r="T44" s="230"/>
      <c r="U44" s="230"/>
      <c r="V44" s="230"/>
      <c r="W44" s="230"/>
      <c r="X44" s="5"/>
    </row>
    <row r="45" spans="1:24" x14ac:dyDescent="0.25">
      <c r="A45" s="4"/>
      <c r="B45" s="230"/>
      <c r="C45" s="230"/>
      <c r="D45" s="230"/>
      <c r="E45" s="230"/>
      <c r="F45" s="230"/>
      <c r="G45" s="230"/>
      <c r="H45" s="230"/>
      <c r="I45" s="230"/>
      <c r="J45" s="230"/>
      <c r="K45" s="230"/>
      <c r="L45" s="230"/>
      <c r="M45" s="230"/>
      <c r="N45" s="230"/>
      <c r="O45" s="230"/>
      <c r="P45" s="230"/>
      <c r="Q45" s="230"/>
      <c r="R45" s="230"/>
      <c r="S45" s="230"/>
      <c r="T45" s="230"/>
      <c r="U45" s="230"/>
      <c r="V45" s="230"/>
      <c r="W45" s="230"/>
      <c r="X45" s="5"/>
    </row>
    <row r="46" spans="1:24" x14ac:dyDescent="0.25">
      <c r="A46" s="4"/>
      <c r="B46" s="230"/>
      <c r="C46" s="230"/>
      <c r="D46" s="230"/>
      <c r="E46" s="230"/>
      <c r="F46" s="230"/>
      <c r="G46" s="230"/>
      <c r="H46" s="230"/>
      <c r="I46" s="230"/>
      <c r="J46" s="230"/>
      <c r="K46" s="230"/>
      <c r="L46" s="230"/>
      <c r="M46" s="230"/>
      <c r="N46" s="230"/>
      <c r="O46" s="230"/>
      <c r="P46" s="230"/>
      <c r="Q46" s="230"/>
      <c r="R46" s="230"/>
      <c r="S46" s="230"/>
      <c r="T46" s="230"/>
      <c r="U46" s="230"/>
      <c r="V46" s="230"/>
      <c r="W46" s="230"/>
      <c r="X46" s="5"/>
    </row>
    <row r="47" spans="1:24" x14ac:dyDescent="0.25">
      <c r="A47" s="4"/>
      <c r="B47" s="230"/>
      <c r="C47" s="230"/>
      <c r="D47" s="230"/>
      <c r="E47" s="230"/>
      <c r="F47" s="230"/>
      <c r="G47" s="230"/>
      <c r="H47" s="230"/>
      <c r="I47" s="230"/>
      <c r="J47" s="230"/>
      <c r="K47" s="230"/>
      <c r="L47" s="230"/>
      <c r="M47" s="230"/>
      <c r="N47" s="230"/>
      <c r="O47" s="230"/>
      <c r="P47" s="230"/>
      <c r="Q47" s="230"/>
      <c r="R47" s="230"/>
      <c r="S47" s="230"/>
      <c r="T47" s="230"/>
      <c r="U47" s="230"/>
      <c r="V47" s="230"/>
      <c r="W47" s="230"/>
      <c r="X47" s="5"/>
    </row>
    <row r="48" spans="1:24" x14ac:dyDescent="0.25">
      <c r="A48" s="4"/>
      <c r="B48" s="230"/>
      <c r="C48" s="230"/>
      <c r="D48" s="230"/>
      <c r="E48" s="230"/>
      <c r="F48" s="230"/>
      <c r="G48" s="230"/>
      <c r="H48" s="230"/>
      <c r="I48" s="230"/>
      <c r="J48" s="230"/>
      <c r="K48" s="230"/>
      <c r="L48" s="230"/>
      <c r="M48" s="230"/>
      <c r="N48" s="230"/>
      <c r="O48" s="230"/>
      <c r="P48" s="230"/>
      <c r="Q48" s="230"/>
      <c r="R48" s="230"/>
      <c r="S48" s="230"/>
      <c r="T48" s="230"/>
      <c r="U48" s="230"/>
      <c r="V48" s="230"/>
      <c r="W48" s="230"/>
      <c r="X48" s="5"/>
    </row>
    <row r="49" spans="1:24" x14ac:dyDescent="0.25">
      <c r="A49" s="4"/>
      <c r="B49" s="230"/>
      <c r="C49" s="230"/>
      <c r="D49" s="230"/>
      <c r="E49" s="230"/>
      <c r="F49" s="230"/>
      <c r="G49" s="230"/>
      <c r="H49" s="230"/>
      <c r="I49" s="230"/>
      <c r="J49" s="230"/>
      <c r="K49" s="230"/>
      <c r="L49" s="230"/>
      <c r="M49" s="230"/>
      <c r="N49" s="230"/>
      <c r="O49" s="230"/>
      <c r="P49" s="230"/>
      <c r="Q49" s="230"/>
      <c r="R49" s="230"/>
      <c r="S49" s="230"/>
      <c r="T49" s="230"/>
      <c r="U49" s="230"/>
      <c r="V49" s="230"/>
      <c r="W49" s="230"/>
      <c r="X49" s="5"/>
    </row>
    <row r="50" spans="1:24" x14ac:dyDescent="0.25">
      <c r="A50" s="4"/>
      <c r="B50" s="230"/>
      <c r="C50" s="230"/>
      <c r="D50" s="230"/>
      <c r="E50" s="230"/>
      <c r="F50" s="230"/>
      <c r="G50" s="230"/>
      <c r="H50" s="230"/>
      <c r="I50" s="230"/>
      <c r="J50" s="230"/>
      <c r="K50" s="230"/>
      <c r="L50" s="230"/>
      <c r="M50" s="230"/>
      <c r="N50" s="230"/>
      <c r="O50" s="230"/>
      <c r="P50" s="230"/>
      <c r="Q50" s="230"/>
      <c r="R50" s="230"/>
      <c r="S50" s="230"/>
      <c r="T50" s="230"/>
      <c r="U50" s="230"/>
      <c r="V50" s="230"/>
      <c r="W50" s="230"/>
      <c r="X50" s="5"/>
    </row>
    <row r="51" spans="1:24" x14ac:dyDescent="0.25">
      <c r="A51" s="4"/>
      <c r="B51" s="230"/>
      <c r="C51" s="230"/>
      <c r="D51" s="230"/>
      <c r="E51" s="230"/>
      <c r="F51" s="230"/>
      <c r="G51" s="230"/>
      <c r="H51" s="230"/>
      <c r="I51" s="230"/>
      <c r="J51" s="230"/>
      <c r="K51" s="230"/>
      <c r="L51" s="230"/>
      <c r="M51" s="230"/>
      <c r="N51" s="230"/>
      <c r="O51" s="230"/>
      <c r="P51" s="230"/>
      <c r="Q51" s="230"/>
      <c r="R51" s="230"/>
      <c r="S51" s="230"/>
      <c r="T51" s="230"/>
      <c r="U51" s="230"/>
      <c r="V51" s="230"/>
      <c r="W51" s="230"/>
      <c r="X51" s="5"/>
    </row>
    <row r="52" spans="1:24" x14ac:dyDescent="0.25">
      <c r="A52" s="4"/>
      <c r="B52" s="230"/>
      <c r="C52" s="230"/>
      <c r="D52" s="230"/>
      <c r="E52" s="230"/>
      <c r="F52" s="230"/>
      <c r="G52" s="230"/>
      <c r="H52" s="230"/>
      <c r="I52" s="230"/>
      <c r="J52" s="230"/>
      <c r="K52" s="230"/>
      <c r="L52" s="230"/>
      <c r="M52" s="230"/>
      <c r="N52" s="230"/>
      <c r="O52" s="230"/>
      <c r="P52" s="230"/>
      <c r="Q52" s="230"/>
      <c r="R52" s="230"/>
      <c r="S52" s="230"/>
      <c r="T52" s="230"/>
      <c r="U52" s="230"/>
      <c r="V52" s="230"/>
      <c r="W52" s="230"/>
      <c r="X52" s="5"/>
    </row>
    <row r="53" spans="1:24" x14ac:dyDescent="0.25">
      <c r="A53" s="4"/>
      <c r="B53" s="230"/>
      <c r="C53" s="230"/>
      <c r="D53" s="230"/>
      <c r="E53" s="230"/>
      <c r="F53" s="230"/>
      <c r="G53" s="230"/>
      <c r="H53" s="230"/>
      <c r="I53" s="230"/>
      <c r="J53" s="230"/>
      <c r="K53" s="230"/>
      <c r="L53" s="230"/>
      <c r="M53" s="230"/>
      <c r="N53" s="230"/>
      <c r="O53" s="230"/>
      <c r="P53" s="230"/>
      <c r="Q53" s="230"/>
      <c r="R53" s="230"/>
      <c r="S53" s="230"/>
      <c r="T53" s="230"/>
      <c r="U53" s="230"/>
      <c r="V53" s="230"/>
      <c r="W53" s="230"/>
      <c r="X53" s="5"/>
    </row>
    <row r="54" spans="1:24" x14ac:dyDescent="0.25">
      <c r="A54" s="4"/>
      <c r="B54" s="230"/>
      <c r="C54" s="230"/>
      <c r="D54" s="230"/>
      <c r="E54" s="230"/>
      <c r="F54" s="230"/>
      <c r="G54" s="230"/>
      <c r="H54" s="230"/>
      <c r="I54" s="230"/>
      <c r="J54" s="230"/>
      <c r="K54" s="230"/>
      <c r="L54" s="230"/>
      <c r="M54" s="230"/>
      <c r="N54" s="230"/>
      <c r="O54" s="230"/>
      <c r="P54" s="230"/>
      <c r="Q54" s="230"/>
      <c r="R54" s="230"/>
      <c r="S54" s="230"/>
      <c r="T54" s="230"/>
      <c r="U54" s="230"/>
      <c r="V54" s="230"/>
      <c r="W54" s="230"/>
      <c r="X54" s="5"/>
    </row>
    <row r="55" spans="1:24" x14ac:dyDescent="0.25">
      <c r="A55" s="4"/>
      <c r="B55" s="230"/>
      <c r="C55" s="230"/>
      <c r="D55" s="230"/>
      <c r="E55" s="230"/>
      <c r="F55" s="230"/>
      <c r="G55" s="230"/>
      <c r="H55" s="230"/>
      <c r="I55" s="230"/>
      <c r="J55" s="230"/>
      <c r="K55" s="230"/>
      <c r="L55" s="230"/>
      <c r="M55" s="230"/>
      <c r="N55" s="230"/>
      <c r="O55" s="230"/>
      <c r="P55" s="230"/>
      <c r="Q55" s="230"/>
      <c r="R55" s="230"/>
      <c r="S55" s="230"/>
      <c r="T55" s="230"/>
      <c r="U55" s="230"/>
      <c r="V55" s="230"/>
      <c r="W55" s="230"/>
      <c r="X55" s="5"/>
    </row>
    <row r="56" spans="1:24" x14ac:dyDescent="0.25">
      <c r="A56" s="4"/>
      <c r="B56" s="230"/>
      <c r="C56" s="230"/>
      <c r="D56" s="230"/>
      <c r="E56" s="230"/>
      <c r="F56" s="230"/>
      <c r="G56" s="230"/>
      <c r="H56" s="230"/>
      <c r="I56" s="230"/>
      <c r="J56" s="230"/>
      <c r="K56" s="230"/>
      <c r="L56" s="230"/>
      <c r="M56" s="230"/>
      <c r="N56" s="230"/>
      <c r="O56" s="230"/>
      <c r="P56" s="230"/>
      <c r="Q56" s="230"/>
      <c r="R56" s="230"/>
      <c r="S56" s="230"/>
      <c r="T56" s="230"/>
      <c r="U56" s="230"/>
      <c r="V56" s="230"/>
      <c r="W56" s="230"/>
      <c r="X56" s="5"/>
    </row>
    <row r="57" spans="1:24" x14ac:dyDescent="0.25">
      <c r="A57" s="4"/>
      <c r="B57" s="230"/>
      <c r="C57" s="230"/>
      <c r="D57" s="230"/>
      <c r="E57" s="230"/>
      <c r="F57" s="230"/>
      <c r="G57" s="230"/>
      <c r="H57" s="230"/>
      <c r="I57" s="230"/>
      <c r="J57" s="230"/>
      <c r="K57" s="230"/>
      <c r="L57" s="230"/>
      <c r="M57" s="230"/>
      <c r="N57" s="230"/>
      <c r="O57" s="230"/>
      <c r="P57" s="230"/>
      <c r="Q57" s="230"/>
      <c r="R57" s="230"/>
      <c r="S57" s="230"/>
      <c r="T57" s="230"/>
      <c r="U57" s="230"/>
      <c r="V57" s="230"/>
      <c r="W57" s="230"/>
      <c r="X57" s="5"/>
    </row>
    <row r="58" spans="1:24" x14ac:dyDescent="0.25">
      <c r="A58" s="4"/>
      <c r="B58" s="230"/>
      <c r="C58" s="230"/>
      <c r="D58" s="230"/>
      <c r="E58" s="230"/>
      <c r="F58" s="230"/>
      <c r="G58" s="230"/>
      <c r="H58" s="230"/>
      <c r="I58" s="230"/>
      <c r="J58" s="230"/>
      <c r="K58" s="230"/>
      <c r="L58" s="230"/>
      <c r="M58" s="230"/>
      <c r="N58" s="230"/>
      <c r="O58" s="230"/>
      <c r="P58" s="230"/>
      <c r="Q58" s="230"/>
      <c r="R58" s="230"/>
      <c r="S58" s="230"/>
      <c r="T58" s="230"/>
      <c r="U58" s="230"/>
      <c r="V58" s="230"/>
      <c r="W58" s="230"/>
      <c r="X58" s="5"/>
    </row>
    <row r="59" spans="1:24" x14ac:dyDescent="0.25">
      <c r="A59" s="4"/>
      <c r="B59" s="230"/>
      <c r="C59" s="230"/>
      <c r="D59" s="230"/>
      <c r="E59" s="230"/>
      <c r="F59" s="230"/>
      <c r="G59" s="230"/>
      <c r="H59" s="230"/>
      <c r="I59" s="230"/>
      <c r="J59" s="230"/>
      <c r="K59" s="230"/>
      <c r="L59" s="230"/>
      <c r="M59" s="230"/>
      <c r="N59" s="230"/>
      <c r="O59" s="230"/>
      <c r="P59" s="230"/>
      <c r="Q59" s="230"/>
      <c r="R59" s="230"/>
      <c r="S59" s="230"/>
      <c r="T59" s="230"/>
      <c r="U59" s="230"/>
      <c r="V59" s="230"/>
      <c r="W59" s="230"/>
      <c r="X59" s="5"/>
    </row>
    <row r="60" spans="1:24" x14ac:dyDescent="0.25">
      <c r="A60" s="4"/>
      <c r="B60" s="230"/>
      <c r="C60" s="230"/>
      <c r="D60" s="230"/>
      <c r="E60" s="230"/>
      <c r="F60" s="230"/>
      <c r="G60" s="230"/>
      <c r="H60" s="230"/>
      <c r="I60" s="230"/>
      <c r="J60" s="230"/>
      <c r="K60" s="230"/>
      <c r="L60" s="230"/>
      <c r="M60" s="230"/>
      <c r="N60" s="230"/>
      <c r="O60" s="230"/>
      <c r="P60" s="230"/>
      <c r="Q60" s="230"/>
      <c r="R60" s="230"/>
      <c r="S60" s="230"/>
      <c r="T60" s="230"/>
      <c r="U60" s="230"/>
      <c r="V60" s="230"/>
      <c r="W60" s="230"/>
      <c r="X60" s="5"/>
    </row>
    <row r="61" spans="1:24" x14ac:dyDescent="0.25">
      <c r="A61" s="4"/>
      <c r="B61" s="230"/>
      <c r="C61" s="230"/>
      <c r="D61" s="230"/>
      <c r="E61" s="230"/>
      <c r="F61" s="230"/>
      <c r="G61" s="230"/>
      <c r="H61" s="230"/>
      <c r="I61" s="230"/>
      <c r="J61" s="230"/>
      <c r="K61" s="230"/>
      <c r="L61" s="230"/>
      <c r="M61" s="230"/>
      <c r="N61" s="230"/>
      <c r="O61" s="230"/>
      <c r="P61" s="230"/>
      <c r="Q61" s="230"/>
      <c r="R61" s="230"/>
      <c r="S61" s="230"/>
      <c r="T61" s="230"/>
      <c r="U61" s="230"/>
      <c r="V61" s="230"/>
      <c r="W61" s="230"/>
      <c r="X61" s="5"/>
    </row>
    <row r="62" spans="1:24" x14ac:dyDescent="0.25">
      <c r="A62" s="4"/>
      <c r="B62" s="230"/>
      <c r="C62" s="230"/>
      <c r="D62" s="230"/>
      <c r="E62" s="230"/>
      <c r="F62" s="230"/>
      <c r="G62" s="230"/>
      <c r="H62" s="230"/>
      <c r="I62" s="230"/>
      <c r="J62" s="230"/>
      <c r="K62" s="230"/>
      <c r="L62" s="230"/>
      <c r="M62" s="230"/>
      <c r="N62" s="230"/>
      <c r="O62" s="230"/>
      <c r="P62" s="230"/>
      <c r="Q62" s="230"/>
      <c r="R62" s="230"/>
      <c r="S62" s="230"/>
      <c r="T62" s="230"/>
      <c r="U62" s="230"/>
      <c r="V62" s="230"/>
      <c r="W62" s="230"/>
      <c r="X62" s="5"/>
    </row>
    <row r="63" spans="1:24" x14ac:dyDescent="0.25">
      <c r="A63" s="4"/>
      <c r="B63" s="230"/>
      <c r="C63" s="230"/>
      <c r="D63" s="230"/>
      <c r="E63" s="230"/>
      <c r="F63" s="230"/>
      <c r="G63" s="230"/>
      <c r="H63" s="230"/>
      <c r="I63" s="230"/>
      <c r="J63" s="230"/>
      <c r="K63" s="230"/>
      <c r="L63" s="230"/>
      <c r="M63" s="230"/>
      <c r="N63" s="230"/>
      <c r="O63" s="230"/>
      <c r="P63" s="230"/>
      <c r="Q63" s="230"/>
      <c r="R63" s="230"/>
      <c r="S63" s="230"/>
      <c r="T63" s="230"/>
      <c r="U63" s="230"/>
      <c r="V63" s="230"/>
      <c r="W63" s="230"/>
      <c r="X63" s="5"/>
    </row>
    <row r="64" spans="1:24" x14ac:dyDescent="0.25">
      <c r="A64" s="4"/>
      <c r="B64" s="230"/>
      <c r="C64" s="230"/>
      <c r="D64" s="230"/>
      <c r="E64" s="230"/>
      <c r="F64" s="230"/>
      <c r="G64" s="230"/>
      <c r="H64" s="230"/>
      <c r="I64" s="230"/>
      <c r="J64" s="230"/>
      <c r="K64" s="230"/>
      <c r="L64" s="230"/>
      <c r="M64" s="230"/>
      <c r="N64" s="230"/>
      <c r="O64" s="230"/>
      <c r="P64" s="230"/>
      <c r="Q64" s="230"/>
      <c r="R64" s="230"/>
      <c r="S64" s="230"/>
      <c r="T64" s="230"/>
      <c r="U64" s="230"/>
      <c r="V64" s="230"/>
      <c r="W64" s="230"/>
      <c r="X64" s="5"/>
    </row>
    <row r="65" spans="1:24" x14ac:dyDescent="0.25">
      <c r="A65" s="4"/>
      <c r="B65" s="230"/>
      <c r="C65" s="230"/>
      <c r="D65" s="230"/>
      <c r="E65" s="230"/>
      <c r="F65" s="230"/>
      <c r="G65" s="230"/>
      <c r="H65" s="230"/>
      <c r="I65" s="230"/>
      <c r="J65" s="230"/>
      <c r="K65" s="230"/>
      <c r="L65" s="230"/>
      <c r="M65" s="230"/>
      <c r="N65" s="230"/>
      <c r="O65" s="230"/>
      <c r="P65" s="230"/>
      <c r="Q65" s="230"/>
      <c r="R65" s="230"/>
      <c r="S65" s="230"/>
      <c r="T65" s="230"/>
      <c r="U65" s="230"/>
      <c r="V65" s="230"/>
      <c r="W65" s="230"/>
      <c r="X65" s="5"/>
    </row>
    <row r="66" spans="1:24" x14ac:dyDescent="0.25">
      <c r="A66" s="4"/>
      <c r="B66" s="230"/>
      <c r="C66" s="230"/>
      <c r="D66" s="230"/>
      <c r="E66" s="230"/>
      <c r="F66" s="230"/>
      <c r="G66" s="230"/>
      <c r="H66" s="230"/>
      <c r="I66" s="230"/>
      <c r="J66" s="230"/>
      <c r="K66" s="230"/>
      <c r="L66" s="230"/>
      <c r="M66" s="230"/>
      <c r="N66" s="230"/>
      <c r="O66" s="230"/>
      <c r="P66" s="230"/>
      <c r="Q66" s="230"/>
      <c r="R66" s="230"/>
      <c r="S66" s="230"/>
      <c r="T66" s="230"/>
      <c r="U66" s="230"/>
      <c r="V66" s="230"/>
      <c r="W66" s="230"/>
      <c r="X66" s="5"/>
    </row>
    <row r="67" spans="1:24" x14ac:dyDescent="0.25">
      <c r="A67" s="4"/>
      <c r="B67" s="230"/>
      <c r="C67" s="230"/>
      <c r="D67" s="230"/>
      <c r="E67" s="230"/>
      <c r="F67" s="230"/>
      <c r="G67" s="230"/>
      <c r="H67" s="230"/>
      <c r="I67" s="230"/>
      <c r="J67" s="230"/>
      <c r="K67" s="230"/>
      <c r="L67" s="230"/>
      <c r="M67" s="230"/>
      <c r="N67" s="230"/>
      <c r="O67" s="230"/>
      <c r="P67" s="230"/>
      <c r="Q67" s="230"/>
      <c r="R67" s="230"/>
      <c r="S67" s="230"/>
      <c r="T67" s="230"/>
      <c r="U67" s="230"/>
      <c r="V67" s="230"/>
      <c r="W67" s="230"/>
      <c r="X67" s="5"/>
    </row>
    <row r="68" spans="1:24" x14ac:dyDescent="0.25">
      <c r="A68" s="4"/>
      <c r="B68" s="230"/>
      <c r="C68" s="230"/>
      <c r="D68" s="230"/>
      <c r="E68" s="230"/>
      <c r="F68" s="230"/>
      <c r="G68" s="230"/>
      <c r="H68" s="230"/>
      <c r="I68" s="230"/>
      <c r="J68" s="230"/>
      <c r="K68" s="230"/>
      <c r="L68" s="230"/>
      <c r="M68" s="230"/>
      <c r="N68" s="230"/>
      <c r="O68" s="230"/>
      <c r="P68" s="230"/>
      <c r="Q68" s="230"/>
      <c r="R68" s="230"/>
      <c r="S68" s="230"/>
      <c r="T68" s="230"/>
      <c r="U68" s="230"/>
      <c r="V68" s="230"/>
      <c r="W68" s="230"/>
      <c r="X68" s="5"/>
    </row>
    <row r="69" spans="1:24" x14ac:dyDescent="0.25">
      <c r="A69" s="4"/>
      <c r="B69" s="230"/>
      <c r="C69" s="230"/>
      <c r="D69" s="230"/>
      <c r="E69" s="230"/>
      <c r="F69" s="230"/>
      <c r="G69" s="230"/>
      <c r="H69" s="230"/>
      <c r="I69" s="230"/>
      <c r="J69" s="230"/>
      <c r="K69" s="230"/>
      <c r="L69" s="230"/>
      <c r="M69" s="230"/>
      <c r="N69" s="230"/>
      <c r="O69" s="230"/>
      <c r="P69" s="230"/>
      <c r="Q69" s="230"/>
      <c r="R69" s="230"/>
      <c r="S69" s="230"/>
      <c r="T69" s="230"/>
      <c r="U69" s="230"/>
      <c r="V69" s="230"/>
      <c r="W69" s="230"/>
      <c r="X69" s="5"/>
    </row>
    <row r="70" spans="1:24" x14ac:dyDescent="0.25">
      <c r="A70" s="4"/>
      <c r="B70" s="230"/>
      <c r="C70" s="230"/>
      <c r="D70" s="230"/>
      <c r="E70" s="230"/>
      <c r="F70" s="230"/>
      <c r="G70" s="230"/>
      <c r="H70" s="230"/>
      <c r="I70" s="230"/>
      <c r="J70" s="230"/>
      <c r="K70" s="230"/>
      <c r="L70" s="230"/>
      <c r="M70" s="230"/>
      <c r="N70" s="230"/>
      <c r="O70" s="230"/>
      <c r="P70" s="230"/>
      <c r="Q70" s="230"/>
      <c r="R70" s="230"/>
      <c r="S70" s="230"/>
      <c r="T70" s="230"/>
      <c r="U70" s="230"/>
      <c r="V70" s="230"/>
      <c r="W70" s="230"/>
      <c r="X70" s="5"/>
    </row>
    <row r="71" spans="1:24" x14ac:dyDescent="0.25">
      <c r="A71" s="4"/>
      <c r="B71" s="230"/>
      <c r="C71" s="230"/>
      <c r="D71" s="230"/>
      <c r="E71" s="230"/>
      <c r="F71" s="230"/>
      <c r="G71" s="230"/>
      <c r="H71" s="230"/>
      <c r="I71" s="230"/>
      <c r="J71" s="230"/>
      <c r="K71" s="230"/>
      <c r="L71" s="230"/>
      <c r="M71" s="230"/>
      <c r="N71" s="230"/>
      <c r="O71" s="230"/>
      <c r="P71" s="230"/>
      <c r="Q71" s="230"/>
      <c r="R71" s="230"/>
      <c r="S71" s="230"/>
      <c r="T71" s="230"/>
      <c r="U71" s="230"/>
      <c r="V71" s="230"/>
      <c r="W71" s="230"/>
      <c r="X71" s="5"/>
    </row>
    <row r="72" spans="1:24" x14ac:dyDescent="0.25">
      <c r="A72" s="4"/>
      <c r="B72" s="230"/>
      <c r="C72" s="230"/>
      <c r="D72" s="230"/>
      <c r="E72" s="230"/>
      <c r="F72" s="230"/>
      <c r="G72" s="230"/>
      <c r="H72" s="230"/>
      <c r="I72" s="230"/>
      <c r="J72" s="230"/>
      <c r="K72" s="230"/>
      <c r="L72" s="230"/>
      <c r="M72" s="230"/>
      <c r="N72" s="230"/>
      <c r="O72" s="230"/>
      <c r="P72" s="230"/>
      <c r="Q72" s="230"/>
      <c r="R72" s="230"/>
      <c r="S72" s="230"/>
      <c r="T72" s="230"/>
      <c r="U72" s="230"/>
      <c r="V72" s="230"/>
      <c r="W72" s="230"/>
      <c r="X72" s="5"/>
    </row>
    <row r="73" spans="1:24" x14ac:dyDescent="0.25">
      <c r="A73" s="4"/>
      <c r="B73" s="230"/>
      <c r="C73" s="230"/>
      <c r="D73" s="230"/>
      <c r="E73" s="230"/>
      <c r="F73" s="230"/>
      <c r="G73" s="230"/>
      <c r="H73" s="230"/>
      <c r="I73" s="230"/>
      <c r="J73" s="230"/>
      <c r="K73" s="230"/>
      <c r="L73" s="230"/>
      <c r="M73" s="230"/>
      <c r="N73" s="230"/>
      <c r="O73" s="230"/>
      <c r="P73" s="230"/>
      <c r="Q73" s="230"/>
      <c r="R73" s="230"/>
      <c r="S73" s="230"/>
      <c r="T73" s="230"/>
      <c r="U73" s="230"/>
      <c r="V73" s="230"/>
      <c r="W73" s="230"/>
      <c r="X73" s="5"/>
    </row>
    <row r="74" spans="1:24" x14ac:dyDescent="0.25">
      <c r="A74" s="4"/>
      <c r="B74" s="230"/>
      <c r="C74" s="230"/>
      <c r="D74" s="230"/>
      <c r="E74" s="230"/>
      <c r="F74" s="230"/>
      <c r="G74" s="230"/>
      <c r="H74" s="230"/>
      <c r="I74" s="230"/>
      <c r="J74" s="230"/>
      <c r="K74" s="230"/>
      <c r="L74" s="230"/>
      <c r="M74" s="230"/>
      <c r="N74" s="230"/>
      <c r="O74" s="230"/>
      <c r="P74" s="230"/>
      <c r="Q74" s="230"/>
      <c r="R74" s="230"/>
      <c r="S74" s="230"/>
      <c r="T74" s="230"/>
      <c r="U74" s="230"/>
      <c r="V74" s="230"/>
      <c r="W74" s="230"/>
      <c r="X74" s="5"/>
    </row>
    <row r="75" spans="1:24" x14ac:dyDescent="0.25">
      <c r="A75" s="4"/>
      <c r="B75" s="230"/>
      <c r="C75" s="230"/>
      <c r="D75" s="230"/>
      <c r="E75" s="230"/>
      <c r="F75" s="230"/>
      <c r="G75" s="230"/>
      <c r="H75" s="230"/>
      <c r="I75" s="230"/>
      <c r="J75" s="230"/>
      <c r="K75" s="230"/>
      <c r="L75" s="230"/>
      <c r="M75" s="230"/>
      <c r="N75" s="230"/>
      <c r="O75" s="230"/>
      <c r="P75" s="230"/>
      <c r="Q75" s="230"/>
      <c r="R75" s="230"/>
      <c r="S75" s="230"/>
      <c r="T75" s="230"/>
      <c r="U75" s="230"/>
      <c r="V75" s="230"/>
      <c r="W75" s="230"/>
      <c r="X75" s="5"/>
    </row>
    <row r="76" spans="1:24" x14ac:dyDescent="0.25">
      <c r="A76" s="4"/>
      <c r="B76" s="230"/>
      <c r="C76" s="230"/>
      <c r="D76" s="230"/>
      <c r="E76" s="230"/>
      <c r="F76" s="230"/>
      <c r="G76" s="230"/>
      <c r="H76" s="230"/>
      <c r="I76" s="230"/>
      <c r="J76" s="230"/>
      <c r="K76" s="230"/>
      <c r="L76" s="230"/>
      <c r="M76" s="230"/>
      <c r="N76" s="230"/>
      <c r="O76" s="230"/>
      <c r="P76" s="230"/>
      <c r="Q76" s="230"/>
      <c r="R76" s="230"/>
      <c r="S76" s="230"/>
      <c r="T76" s="230"/>
      <c r="U76" s="230"/>
      <c r="V76" s="230"/>
      <c r="W76" s="230"/>
      <c r="X76" s="5"/>
    </row>
    <row r="77" spans="1:24" x14ac:dyDescent="0.25">
      <c r="A77" s="4"/>
      <c r="B77" s="230"/>
      <c r="C77" s="230"/>
      <c r="D77" s="230"/>
      <c r="E77" s="230"/>
      <c r="F77" s="230"/>
      <c r="G77" s="230"/>
      <c r="H77" s="230"/>
      <c r="I77" s="230"/>
      <c r="J77" s="230"/>
      <c r="K77" s="230"/>
      <c r="L77" s="230"/>
      <c r="M77" s="230"/>
      <c r="N77" s="230"/>
      <c r="O77" s="230"/>
      <c r="P77" s="230"/>
      <c r="Q77" s="230"/>
      <c r="R77" s="230"/>
      <c r="S77" s="230"/>
      <c r="T77" s="230"/>
      <c r="U77" s="230"/>
      <c r="V77" s="230"/>
      <c r="W77" s="230"/>
      <c r="X77" s="5"/>
    </row>
    <row r="78" spans="1:24" x14ac:dyDescent="0.25">
      <c r="A78" s="4"/>
      <c r="B78" s="230"/>
      <c r="C78" s="230"/>
      <c r="D78" s="230"/>
      <c r="E78" s="230"/>
      <c r="F78" s="230"/>
      <c r="G78" s="230"/>
      <c r="H78" s="230"/>
      <c r="I78" s="230"/>
      <c r="J78" s="230"/>
      <c r="K78" s="230"/>
      <c r="L78" s="230"/>
      <c r="M78" s="230"/>
      <c r="N78" s="230"/>
      <c r="O78" s="230"/>
      <c r="P78" s="230"/>
      <c r="Q78" s="230"/>
      <c r="R78" s="230"/>
      <c r="S78" s="230"/>
      <c r="T78" s="230"/>
      <c r="U78" s="230"/>
      <c r="V78" s="230"/>
      <c r="W78" s="230"/>
      <c r="X78" s="5"/>
    </row>
    <row r="79" spans="1:24" x14ac:dyDescent="0.25">
      <c r="A79" s="4"/>
      <c r="B79" s="230"/>
      <c r="C79" s="230"/>
      <c r="D79" s="230"/>
      <c r="E79" s="230"/>
      <c r="F79" s="230"/>
      <c r="G79" s="230"/>
      <c r="H79" s="230"/>
      <c r="I79" s="230"/>
      <c r="J79" s="230"/>
      <c r="K79" s="230"/>
      <c r="L79" s="230"/>
      <c r="M79" s="230"/>
      <c r="N79" s="230"/>
      <c r="O79" s="230"/>
      <c r="P79" s="230"/>
      <c r="Q79" s="230"/>
      <c r="R79" s="230"/>
      <c r="S79" s="230"/>
      <c r="T79" s="230"/>
      <c r="U79" s="230"/>
      <c r="V79" s="230"/>
      <c r="W79" s="230"/>
      <c r="X79" s="5"/>
    </row>
    <row r="80" spans="1:24" x14ac:dyDescent="0.25">
      <c r="A80" s="4"/>
      <c r="B80" s="230"/>
      <c r="C80" s="230"/>
      <c r="D80" s="230"/>
      <c r="E80" s="230"/>
      <c r="F80" s="230"/>
      <c r="G80" s="230"/>
      <c r="H80" s="230"/>
      <c r="I80" s="230"/>
      <c r="J80" s="230"/>
      <c r="K80" s="230"/>
      <c r="L80" s="230"/>
      <c r="M80" s="230"/>
      <c r="N80" s="230"/>
      <c r="O80" s="230"/>
      <c r="P80" s="230"/>
      <c r="Q80" s="230"/>
      <c r="R80" s="230"/>
      <c r="S80" s="230"/>
      <c r="T80" s="230"/>
      <c r="U80" s="230"/>
      <c r="V80" s="230"/>
      <c r="W80" s="230"/>
      <c r="X80" s="5"/>
    </row>
    <row r="81" spans="1:24" x14ac:dyDescent="0.25">
      <c r="A81" s="4"/>
      <c r="B81" s="230"/>
      <c r="C81" s="230"/>
      <c r="D81" s="230"/>
      <c r="E81" s="230"/>
      <c r="F81" s="230"/>
      <c r="G81" s="230"/>
      <c r="H81" s="230"/>
      <c r="I81" s="230"/>
      <c r="J81" s="230"/>
      <c r="K81" s="230"/>
      <c r="L81" s="230"/>
      <c r="M81" s="230"/>
      <c r="N81" s="230"/>
      <c r="O81" s="230"/>
      <c r="P81" s="230"/>
      <c r="Q81" s="230"/>
      <c r="R81" s="230"/>
      <c r="S81" s="230"/>
      <c r="T81" s="230"/>
      <c r="U81" s="230"/>
      <c r="V81" s="230"/>
      <c r="W81" s="230"/>
      <c r="X81" s="5"/>
    </row>
    <row r="82" spans="1:24" x14ac:dyDescent="0.25">
      <c r="A82" s="4"/>
      <c r="B82" s="230"/>
      <c r="C82" s="230"/>
      <c r="D82" s="230"/>
      <c r="E82" s="230"/>
      <c r="F82" s="230"/>
      <c r="G82" s="230"/>
      <c r="H82" s="230"/>
      <c r="I82" s="230"/>
      <c r="J82" s="230"/>
      <c r="K82" s="230"/>
      <c r="L82" s="230"/>
      <c r="M82" s="230"/>
      <c r="N82" s="230"/>
      <c r="O82" s="230"/>
      <c r="P82" s="230"/>
      <c r="Q82" s="230"/>
      <c r="R82" s="230"/>
      <c r="S82" s="230"/>
      <c r="T82" s="230"/>
      <c r="U82" s="230"/>
      <c r="V82" s="230"/>
      <c r="W82" s="230"/>
      <c r="X82" s="5"/>
    </row>
    <row r="83" spans="1:24" x14ac:dyDescent="0.25">
      <c r="A83" s="4"/>
      <c r="B83" s="230"/>
      <c r="C83" s="230"/>
      <c r="D83" s="230"/>
      <c r="E83" s="230"/>
      <c r="F83" s="230"/>
      <c r="G83" s="230"/>
      <c r="H83" s="230"/>
      <c r="I83" s="230"/>
      <c r="J83" s="230"/>
      <c r="K83" s="230"/>
      <c r="L83" s="230"/>
      <c r="M83" s="230"/>
      <c r="N83" s="230"/>
      <c r="O83" s="230"/>
      <c r="P83" s="230"/>
      <c r="Q83" s="230"/>
      <c r="R83" s="230"/>
      <c r="S83" s="230"/>
      <c r="T83" s="230"/>
      <c r="U83" s="230"/>
      <c r="V83" s="230"/>
      <c r="W83" s="230"/>
      <c r="X83" s="5"/>
    </row>
    <row r="84" spans="1:24" x14ac:dyDescent="0.25">
      <c r="A84" s="4"/>
      <c r="B84" s="230"/>
      <c r="C84" s="230"/>
      <c r="D84" s="230"/>
      <c r="E84" s="230"/>
      <c r="F84" s="230"/>
      <c r="G84" s="230"/>
      <c r="H84" s="230"/>
      <c r="I84" s="230"/>
      <c r="J84" s="230"/>
      <c r="K84" s="230"/>
      <c r="L84" s="230"/>
      <c r="M84" s="230"/>
      <c r="N84" s="230"/>
      <c r="O84" s="230"/>
      <c r="P84" s="230"/>
      <c r="Q84" s="230"/>
      <c r="R84" s="230"/>
      <c r="S84" s="230"/>
      <c r="T84" s="230"/>
      <c r="U84" s="230"/>
      <c r="V84" s="230"/>
      <c r="W84" s="230"/>
      <c r="X84" s="5"/>
    </row>
    <row r="85" spans="1:24" x14ac:dyDescent="0.25">
      <c r="A85" s="4"/>
      <c r="B85" s="230"/>
      <c r="C85" s="230"/>
      <c r="D85" s="230"/>
      <c r="E85" s="230"/>
      <c r="F85" s="230"/>
      <c r="G85" s="230"/>
      <c r="H85" s="230"/>
      <c r="I85" s="230"/>
      <c r="J85" s="230"/>
      <c r="K85" s="230"/>
      <c r="L85" s="230"/>
      <c r="M85" s="230"/>
      <c r="N85" s="230"/>
      <c r="O85" s="230"/>
      <c r="P85" s="230"/>
      <c r="Q85" s="230"/>
      <c r="R85" s="230"/>
      <c r="S85" s="230"/>
      <c r="T85" s="230"/>
      <c r="U85" s="230"/>
      <c r="V85" s="230"/>
      <c r="W85" s="230"/>
      <c r="X85" s="5"/>
    </row>
    <row r="86" spans="1:24" x14ac:dyDescent="0.25">
      <c r="A86" s="4"/>
      <c r="B86" s="230"/>
      <c r="C86" s="230"/>
      <c r="D86" s="230"/>
      <c r="E86" s="230"/>
      <c r="F86" s="230"/>
      <c r="G86" s="230"/>
      <c r="H86" s="230"/>
      <c r="I86" s="230"/>
      <c r="J86" s="230"/>
      <c r="K86" s="230"/>
      <c r="L86" s="230"/>
      <c r="M86" s="230"/>
      <c r="N86" s="230"/>
      <c r="O86" s="230"/>
      <c r="P86" s="230"/>
      <c r="Q86" s="230"/>
      <c r="R86" s="230"/>
      <c r="S86" s="230"/>
      <c r="T86" s="230"/>
      <c r="U86" s="230"/>
      <c r="V86" s="230"/>
      <c r="W86" s="230"/>
      <c r="X86" s="5"/>
    </row>
    <row r="87" spans="1:24" x14ac:dyDescent="0.25">
      <c r="A87" s="4"/>
      <c r="B87" s="230"/>
      <c r="C87" s="230"/>
      <c r="D87" s="230"/>
      <c r="E87" s="230"/>
      <c r="F87" s="230"/>
      <c r="G87" s="230"/>
      <c r="H87" s="230"/>
      <c r="I87" s="230"/>
      <c r="J87" s="230"/>
      <c r="K87" s="230"/>
      <c r="L87" s="230"/>
      <c r="M87" s="230"/>
      <c r="N87" s="230"/>
      <c r="O87" s="230"/>
      <c r="P87" s="230"/>
      <c r="Q87" s="230"/>
      <c r="R87" s="230"/>
      <c r="S87" s="230"/>
      <c r="T87" s="230"/>
      <c r="U87" s="230"/>
      <c r="V87" s="230"/>
      <c r="W87" s="230"/>
      <c r="X87" s="5"/>
    </row>
    <row r="88" spans="1:24" x14ac:dyDescent="0.25">
      <c r="A88" s="4"/>
      <c r="B88" s="230"/>
      <c r="C88" s="230"/>
      <c r="D88" s="230"/>
      <c r="E88" s="230"/>
      <c r="F88" s="230"/>
      <c r="G88" s="230"/>
      <c r="H88" s="230"/>
      <c r="I88" s="230"/>
      <c r="J88" s="230"/>
      <c r="K88" s="230"/>
      <c r="L88" s="230"/>
      <c r="M88" s="230"/>
      <c r="N88" s="230"/>
      <c r="O88" s="230"/>
      <c r="P88" s="230"/>
      <c r="Q88" s="230"/>
      <c r="R88" s="230"/>
      <c r="S88" s="230"/>
      <c r="T88" s="230"/>
      <c r="U88" s="230"/>
      <c r="V88" s="230"/>
      <c r="W88" s="230"/>
      <c r="X88" s="5"/>
    </row>
    <row r="89" spans="1:24" x14ac:dyDescent="0.25">
      <c r="A89" s="4"/>
      <c r="B89" s="230"/>
      <c r="C89" s="230"/>
      <c r="D89" s="230"/>
      <c r="E89" s="230"/>
      <c r="F89" s="230"/>
      <c r="G89" s="230"/>
      <c r="H89" s="230"/>
      <c r="I89" s="230"/>
      <c r="J89" s="230"/>
      <c r="K89" s="230"/>
      <c r="L89" s="230"/>
      <c r="M89" s="230"/>
      <c r="N89" s="230"/>
      <c r="O89" s="230"/>
      <c r="P89" s="230"/>
      <c r="Q89" s="230"/>
      <c r="R89" s="230"/>
      <c r="S89" s="230"/>
      <c r="T89" s="230"/>
      <c r="U89" s="230"/>
      <c r="V89" s="230"/>
      <c r="W89" s="230"/>
      <c r="X89" s="5"/>
    </row>
    <row r="90" spans="1:24" x14ac:dyDescent="0.25">
      <c r="A90" s="4"/>
      <c r="B90" s="230"/>
      <c r="C90" s="230"/>
      <c r="D90" s="230"/>
      <c r="E90" s="230"/>
      <c r="F90" s="230"/>
      <c r="G90" s="230"/>
      <c r="H90" s="230"/>
      <c r="I90" s="230"/>
      <c r="J90" s="230"/>
      <c r="K90" s="230"/>
      <c r="L90" s="230"/>
      <c r="M90" s="230"/>
      <c r="N90" s="230"/>
      <c r="O90" s="230"/>
      <c r="P90" s="230"/>
      <c r="Q90" s="230"/>
      <c r="R90" s="230"/>
      <c r="S90" s="230"/>
      <c r="T90" s="230"/>
      <c r="U90" s="230"/>
      <c r="V90" s="230"/>
      <c r="W90" s="230"/>
      <c r="X90" s="5"/>
    </row>
    <row r="91" spans="1:24" x14ac:dyDescent="0.25">
      <c r="A91" s="4"/>
      <c r="B91" s="230"/>
      <c r="C91" s="230"/>
      <c r="D91" s="230"/>
      <c r="E91" s="230"/>
      <c r="F91" s="230"/>
      <c r="G91" s="230"/>
      <c r="H91" s="230"/>
      <c r="I91" s="230"/>
      <c r="J91" s="230"/>
      <c r="K91" s="230"/>
      <c r="L91" s="230"/>
      <c r="M91" s="230"/>
      <c r="N91" s="230"/>
      <c r="O91" s="230"/>
      <c r="P91" s="230"/>
      <c r="Q91" s="230"/>
      <c r="R91" s="230"/>
      <c r="S91" s="230"/>
      <c r="T91" s="230"/>
      <c r="U91" s="230"/>
      <c r="V91" s="230"/>
      <c r="W91" s="230"/>
      <c r="X91" s="5"/>
    </row>
    <row r="92" spans="1:24" x14ac:dyDescent="0.25">
      <c r="A92" s="4"/>
      <c r="B92" s="230"/>
      <c r="C92" s="230"/>
      <c r="D92" s="230"/>
      <c r="E92" s="230"/>
      <c r="F92" s="230"/>
      <c r="G92" s="230"/>
      <c r="H92" s="230"/>
      <c r="I92" s="230"/>
      <c r="J92" s="230"/>
      <c r="K92" s="230"/>
      <c r="L92" s="230"/>
      <c r="M92" s="230"/>
      <c r="N92" s="230"/>
      <c r="O92" s="230"/>
      <c r="P92" s="230"/>
      <c r="Q92" s="230"/>
      <c r="R92" s="230"/>
      <c r="S92" s="230"/>
      <c r="T92" s="230"/>
      <c r="U92" s="230"/>
      <c r="V92" s="230"/>
      <c r="W92" s="230"/>
      <c r="X92" s="5"/>
    </row>
    <row r="93" spans="1:24" x14ac:dyDescent="0.25">
      <c r="A93" s="4"/>
      <c r="B93" s="230"/>
      <c r="C93" s="230"/>
      <c r="D93" s="230"/>
      <c r="E93" s="230"/>
      <c r="F93" s="230"/>
      <c r="G93" s="230"/>
      <c r="H93" s="230"/>
      <c r="I93" s="230"/>
      <c r="J93" s="230"/>
      <c r="K93" s="230"/>
      <c r="L93" s="230"/>
      <c r="M93" s="230"/>
      <c r="N93" s="230"/>
      <c r="O93" s="230"/>
      <c r="P93" s="230"/>
      <c r="Q93" s="230"/>
      <c r="R93" s="230"/>
      <c r="S93" s="230"/>
      <c r="T93" s="230"/>
      <c r="U93" s="230"/>
      <c r="V93" s="230"/>
      <c r="W93" s="230"/>
      <c r="X93" s="5"/>
    </row>
    <row r="94" spans="1:24" x14ac:dyDescent="0.25">
      <c r="A94" s="4"/>
      <c r="B94" s="230"/>
      <c r="C94" s="230"/>
      <c r="D94" s="230"/>
      <c r="E94" s="230"/>
      <c r="F94" s="230"/>
      <c r="G94" s="230"/>
      <c r="H94" s="230"/>
      <c r="I94" s="230"/>
      <c r="J94" s="230"/>
      <c r="K94" s="230"/>
      <c r="L94" s="230"/>
      <c r="M94" s="230"/>
      <c r="N94" s="230"/>
      <c r="O94" s="230"/>
      <c r="P94" s="230"/>
      <c r="Q94" s="230"/>
      <c r="R94" s="230"/>
      <c r="S94" s="230"/>
      <c r="T94" s="230"/>
      <c r="U94" s="230"/>
      <c r="V94" s="230"/>
      <c r="W94" s="230"/>
      <c r="X94" s="5"/>
    </row>
    <row r="95" spans="1:24" x14ac:dyDescent="0.25">
      <c r="A95" s="4"/>
      <c r="B95" s="230"/>
      <c r="C95" s="230"/>
      <c r="D95" s="230"/>
      <c r="E95" s="230"/>
      <c r="F95" s="230"/>
      <c r="G95" s="230"/>
      <c r="H95" s="230"/>
      <c r="I95" s="230"/>
      <c r="J95" s="230"/>
      <c r="K95" s="230"/>
      <c r="L95" s="230"/>
      <c r="M95" s="230"/>
      <c r="N95" s="230"/>
      <c r="O95" s="230"/>
      <c r="P95" s="230"/>
      <c r="Q95" s="230"/>
      <c r="R95" s="230"/>
      <c r="S95" s="230"/>
      <c r="T95" s="230"/>
      <c r="U95" s="230"/>
      <c r="V95" s="230"/>
      <c r="W95" s="230"/>
      <c r="X95" s="5"/>
    </row>
    <row r="96" spans="1:24" x14ac:dyDescent="0.25">
      <c r="A96" s="4"/>
      <c r="B96" s="230"/>
      <c r="C96" s="230"/>
      <c r="D96" s="230"/>
      <c r="E96" s="230"/>
      <c r="F96" s="230"/>
      <c r="G96" s="230"/>
      <c r="H96" s="230"/>
      <c r="I96" s="230"/>
      <c r="J96" s="230"/>
      <c r="K96" s="230"/>
      <c r="L96" s="230"/>
      <c r="M96" s="230"/>
      <c r="N96" s="230"/>
      <c r="O96" s="230"/>
      <c r="P96" s="230"/>
      <c r="Q96" s="230"/>
      <c r="R96" s="230"/>
      <c r="S96" s="230"/>
      <c r="T96" s="230"/>
      <c r="U96" s="230"/>
      <c r="V96" s="230"/>
      <c r="W96" s="230"/>
      <c r="X96" s="5"/>
    </row>
    <row r="97" spans="1:24" x14ac:dyDescent="0.25">
      <c r="A97" s="4"/>
      <c r="B97" s="230"/>
      <c r="C97" s="230"/>
      <c r="D97" s="230"/>
      <c r="E97" s="230"/>
      <c r="F97" s="230"/>
      <c r="G97" s="230"/>
      <c r="H97" s="230"/>
      <c r="I97" s="230"/>
      <c r="J97" s="230"/>
      <c r="K97" s="230"/>
      <c r="L97" s="230"/>
      <c r="M97" s="230"/>
      <c r="N97" s="230"/>
      <c r="O97" s="230"/>
      <c r="P97" s="230"/>
      <c r="Q97" s="230"/>
      <c r="R97" s="230"/>
      <c r="S97" s="230"/>
      <c r="T97" s="230"/>
      <c r="U97" s="230"/>
      <c r="V97" s="230"/>
      <c r="W97" s="230"/>
      <c r="X97" s="5"/>
    </row>
    <row r="98" spans="1:24" x14ac:dyDescent="0.25">
      <c r="A98" s="4"/>
      <c r="B98" s="230"/>
      <c r="C98" s="230"/>
      <c r="D98" s="230"/>
      <c r="E98" s="230"/>
      <c r="F98" s="230"/>
      <c r="G98" s="230"/>
      <c r="H98" s="230"/>
      <c r="I98" s="230"/>
      <c r="J98" s="230"/>
      <c r="K98" s="230"/>
      <c r="L98" s="230"/>
      <c r="M98" s="230"/>
      <c r="N98" s="230"/>
      <c r="O98" s="230"/>
      <c r="P98" s="230"/>
      <c r="Q98" s="230"/>
      <c r="R98" s="230"/>
      <c r="S98" s="230"/>
      <c r="T98" s="230"/>
      <c r="U98" s="230"/>
      <c r="V98" s="230"/>
      <c r="W98" s="230"/>
      <c r="X98" s="5"/>
    </row>
    <row r="99" spans="1:24" x14ac:dyDescent="0.25">
      <c r="A99" s="4"/>
      <c r="B99" s="230"/>
      <c r="C99" s="230"/>
      <c r="D99" s="230"/>
      <c r="E99" s="230"/>
      <c r="F99" s="230"/>
      <c r="G99" s="230"/>
      <c r="H99" s="230"/>
      <c r="I99" s="230"/>
      <c r="J99" s="230"/>
      <c r="K99" s="230"/>
      <c r="L99" s="230"/>
      <c r="M99" s="230"/>
      <c r="N99" s="230"/>
      <c r="O99" s="230"/>
      <c r="P99" s="230"/>
      <c r="Q99" s="230"/>
      <c r="R99" s="230"/>
      <c r="S99" s="230"/>
      <c r="T99" s="230"/>
      <c r="U99" s="230"/>
      <c r="V99" s="230"/>
      <c r="W99" s="230"/>
      <c r="X99" s="5"/>
    </row>
    <row r="100" spans="1:24" x14ac:dyDescent="0.25">
      <c r="A100" s="4"/>
      <c r="B100" s="230"/>
      <c r="C100" s="230"/>
      <c r="D100" s="230"/>
      <c r="E100" s="230"/>
      <c r="F100" s="230"/>
      <c r="G100" s="230"/>
      <c r="H100" s="230"/>
      <c r="I100" s="230"/>
      <c r="J100" s="230"/>
      <c r="K100" s="230"/>
      <c r="L100" s="230"/>
      <c r="M100" s="230"/>
      <c r="N100" s="230"/>
      <c r="O100" s="230"/>
      <c r="P100" s="230"/>
      <c r="Q100" s="230"/>
      <c r="R100" s="230"/>
      <c r="S100" s="230"/>
      <c r="T100" s="230"/>
      <c r="U100" s="230"/>
      <c r="V100" s="230"/>
      <c r="W100" s="230"/>
      <c r="X100" s="5"/>
    </row>
    <row r="101" spans="1:24" x14ac:dyDescent="0.25">
      <c r="A101" s="4"/>
      <c r="B101" s="230"/>
      <c r="C101" s="230"/>
      <c r="D101" s="230"/>
      <c r="E101" s="230"/>
      <c r="F101" s="230"/>
      <c r="G101" s="230"/>
      <c r="H101" s="230"/>
      <c r="I101" s="230"/>
      <c r="J101" s="230"/>
      <c r="K101" s="230"/>
      <c r="L101" s="230"/>
      <c r="M101" s="230"/>
      <c r="N101" s="230"/>
      <c r="O101" s="230"/>
      <c r="P101" s="230"/>
      <c r="Q101" s="230"/>
      <c r="R101" s="230"/>
      <c r="S101" s="230"/>
      <c r="T101" s="230"/>
      <c r="U101" s="230"/>
      <c r="V101" s="230"/>
      <c r="W101" s="230"/>
      <c r="X101" s="5"/>
    </row>
    <row r="102" spans="1:24" x14ac:dyDescent="0.25">
      <c r="A102" s="4"/>
      <c r="B102" s="230"/>
      <c r="C102" s="230"/>
      <c r="D102" s="230"/>
      <c r="E102" s="230"/>
      <c r="F102" s="230"/>
      <c r="G102" s="230"/>
      <c r="H102" s="230"/>
      <c r="I102" s="230"/>
      <c r="J102" s="230"/>
      <c r="K102" s="230"/>
      <c r="L102" s="230"/>
      <c r="M102" s="230"/>
      <c r="N102" s="230"/>
      <c r="O102" s="230"/>
      <c r="P102" s="230"/>
      <c r="Q102" s="230"/>
      <c r="R102" s="230"/>
      <c r="S102" s="230"/>
      <c r="T102" s="230"/>
      <c r="U102" s="230"/>
      <c r="V102" s="230"/>
      <c r="W102" s="230"/>
      <c r="X102" s="5"/>
    </row>
    <row r="103" spans="1:24" x14ac:dyDescent="0.25">
      <c r="A103" s="4"/>
      <c r="B103" s="230"/>
      <c r="C103" s="230"/>
      <c r="D103" s="230"/>
      <c r="E103" s="230"/>
      <c r="F103" s="230"/>
      <c r="G103" s="230"/>
      <c r="H103" s="230"/>
      <c r="I103" s="230"/>
      <c r="J103" s="230"/>
      <c r="K103" s="230"/>
      <c r="L103" s="230"/>
      <c r="M103" s="230"/>
      <c r="N103" s="230"/>
      <c r="O103" s="230"/>
      <c r="P103" s="230"/>
      <c r="Q103" s="230"/>
      <c r="R103" s="230"/>
      <c r="S103" s="230"/>
      <c r="T103" s="230"/>
      <c r="U103" s="230"/>
      <c r="V103" s="230"/>
      <c r="W103" s="230"/>
      <c r="X103" s="5"/>
    </row>
    <row r="104" spans="1:24" x14ac:dyDescent="0.25">
      <c r="A104" s="4"/>
      <c r="B104" s="230"/>
      <c r="C104" s="230"/>
      <c r="D104" s="230"/>
      <c r="E104" s="230"/>
      <c r="F104" s="230"/>
      <c r="G104" s="230"/>
      <c r="H104" s="230"/>
      <c r="I104" s="230"/>
      <c r="J104" s="230"/>
      <c r="K104" s="230"/>
      <c r="L104" s="230"/>
      <c r="M104" s="230"/>
      <c r="N104" s="230"/>
      <c r="O104" s="230"/>
      <c r="P104" s="230"/>
      <c r="Q104" s="230"/>
      <c r="R104" s="230"/>
      <c r="S104" s="230"/>
      <c r="T104" s="230"/>
      <c r="U104" s="230"/>
      <c r="V104" s="230"/>
      <c r="W104" s="230"/>
      <c r="X104" s="5"/>
    </row>
    <row r="105" spans="1:24" x14ac:dyDescent="0.25">
      <c r="A105" s="4"/>
      <c r="B105" s="230"/>
      <c r="C105" s="230"/>
      <c r="D105" s="230"/>
      <c r="E105" s="230"/>
      <c r="F105" s="230"/>
      <c r="G105" s="230"/>
      <c r="H105" s="230"/>
      <c r="I105" s="230"/>
      <c r="J105" s="230"/>
      <c r="K105" s="230"/>
      <c r="L105" s="230"/>
      <c r="M105" s="230"/>
      <c r="N105" s="230"/>
      <c r="O105" s="230"/>
      <c r="P105" s="230"/>
      <c r="Q105" s="230"/>
      <c r="R105" s="230"/>
      <c r="S105" s="230"/>
      <c r="T105" s="230"/>
      <c r="U105" s="230"/>
      <c r="V105" s="230"/>
      <c r="W105" s="230"/>
      <c r="X105" s="5"/>
    </row>
    <row r="106" spans="1:24" x14ac:dyDescent="0.25">
      <c r="A106" s="4"/>
      <c r="B106" s="230"/>
      <c r="C106" s="230"/>
      <c r="D106" s="230"/>
      <c r="E106" s="230"/>
      <c r="F106" s="230"/>
      <c r="G106" s="230"/>
      <c r="H106" s="230"/>
      <c r="I106" s="230"/>
      <c r="J106" s="230"/>
      <c r="K106" s="230"/>
      <c r="L106" s="230"/>
      <c r="M106" s="230"/>
      <c r="N106" s="230"/>
      <c r="O106" s="230"/>
      <c r="P106" s="230"/>
      <c r="Q106" s="230"/>
      <c r="R106" s="230"/>
      <c r="S106" s="230"/>
      <c r="T106" s="230"/>
      <c r="U106" s="230"/>
      <c r="V106" s="230"/>
      <c r="W106" s="230"/>
      <c r="X106" s="5"/>
    </row>
    <row r="107" spans="1:24" x14ac:dyDescent="0.25">
      <c r="A107" s="4"/>
      <c r="B107" s="230"/>
      <c r="C107" s="230"/>
      <c r="D107" s="230"/>
      <c r="E107" s="230"/>
      <c r="F107" s="230"/>
      <c r="G107" s="230"/>
      <c r="H107" s="230"/>
      <c r="I107" s="230"/>
      <c r="J107" s="230"/>
      <c r="K107" s="230"/>
      <c r="L107" s="230"/>
      <c r="M107" s="230"/>
      <c r="N107" s="230"/>
      <c r="O107" s="230"/>
      <c r="P107" s="230"/>
      <c r="Q107" s="230"/>
      <c r="R107" s="230"/>
      <c r="S107" s="230"/>
      <c r="T107" s="230"/>
      <c r="U107" s="230"/>
      <c r="V107" s="230"/>
      <c r="W107" s="230"/>
      <c r="X107" s="5"/>
    </row>
    <row r="108" spans="1:24" x14ac:dyDescent="0.25">
      <c r="A108" s="4"/>
      <c r="B108" s="230"/>
      <c r="C108" s="230"/>
      <c r="D108" s="230"/>
      <c r="E108" s="230"/>
      <c r="F108" s="230"/>
      <c r="G108" s="230"/>
      <c r="H108" s="230"/>
      <c r="I108" s="230"/>
      <c r="J108" s="230"/>
      <c r="K108" s="230"/>
      <c r="L108" s="230"/>
      <c r="M108" s="230"/>
      <c r="N108" s="230"/>
      <c r="O108" s="230"/>
      <c r="P108" s="230"/>
      <c r="Q108" s="230"/>
      <c r="R108" s="230"/>
      <c r="S108" s="230"/>
      <c r="T108" s="230"/>
      <c r="U108" s="230"/>
      <c r="V108" s="230"/>
      <c r="W108" s="230"/>
      <c r="X108" s="5"/>
    </row>
    <row r="109" spans="1:24" x14ac:dyDescent="0.25">
      <c r="A109" s="4"/>
      <c r="B109" s="230"/>
      <c r="C109" s="230"/>
      <c r="D109" s="230"/>
      <c r="E109" s="230"/>
      <c r="F109" s="230"/>
      <c r="G109" s="230"/>
      <c r="H109" s="230"/>
      <c r="I109" s="230"/>
      <c r="J109" s="230"/>
      <c r="K109" s="230"/>
      <c r="L109" s="230"/>
      <c r="M109" s="230"/>
      <c r="N109" s="230"/>
      <c r="O109" s="230"/>
      <c r="P109" s="230"/>
      <c r="Q109" s="230"/>
      <c r="R109" s="230"/>
      <c r="S109" s="230"/>
      <c r="T109" s="230"/>
      <c r="U109" s="230"/>
      <c r="V109" s="230"/>
      <c r="W109" s="230"/>
      <c r="X109" s="5"/>
    </row>
    <row r="110" spans="1:24" x14ac:dyDescent="0.25">
      <c r="A110" s="4"/>
      <c r="B110" s="230"/>
      <c r="C110" s="230"/>
      <c r="D110" s="230"/>
      <c r="E110" s="230"/>
      <c r="F110" s="230"/>
      <c r="G110" s="230"/>
      <c r="H110" s="230"/>
      <c r="I110" s="230"/>
      <c r="J110" s="230"/>
      <c r="K110" s="230"/>
      <c r="L110" s="230"/>
      <c r="M110" s="230"/>
      <c r="N110" s="230"/>
      <c r="O110" s="230"/>
      <c r="P110" s="230"/>
      <c r="Q110" s="230"/>
      <c r="R110" s="230"/>
      <c r="S110" s="230"/>
      <c r="T110" s="230"/>
      <c r="U110" s="230"/>
      <c r="V110" s="230"/>
      <c r="W110" s="230"/>
      <c r="X110" s="5"/>
    </row>
    <row r="111" spans="1:24" x14ac:dyDescent="0.25">
      <c r="A111" s="4"/>
      <c r="B111" s="230"/>
      <c r="C111" s="230"/>
      <c r="D111" s="230"/>
      <c r="E111" s="230"/>
      <c r="F111" s="230"/>
      <c r="G111" s="230"/>
      <c r="H111" s="230"/>
      <c r="I111" s="230"/>
      <c r="J111" s="230"/>
      <c r="K111" s="230"/>
      <c r="L111" s="230"/>
      <c r="M111" s="230"/>
      <c r="N111" s="230"/>
      <c r="O111" s="230"/>
      <c r="P111" s="230"/>
      <c r="Q111" s="230"/>
      <c r="R111" s="230"/>
      <c r="S111" s="230"/>
      <c r="T111" s="230"/>
      <c r="U111" s="230"/>
      <c r="V111" s="230"/>
      <c r="W111" s="230"/>
      <c r="X111" s="5"/>
    </row>
    <row r="112" spans="1:24" x14ac:dyDescent="0.25">
      <c r="A112" s="4"/>
      <c r="B112" s="230"/>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5"/>
    </row>
    <row r="113" spans="1:24" x14ac:dyDescent="0.25">
      <c r="A113" s="4"/>
      <c r="B113" s="230"/>
      <c r="C113" s="230"/>
      <c r="D113" s="230"/>
      <c r="E113" s="230"/>
      <c r="F113" s="230"/>
      <c r="G113" s="230"/>
      <c r="H113" s="230"/>
      <c r="I113" s="230"/>
      <c r="J113" s="230"/>
      <c r="K113" s="230"/>
      <c r="L113" s="230"/>
      <c r="M113" s="230"/>
      <c r="N113" s="230"/>
      <c r="O113" s="230"/>
      <c r="P113" s="230"/>
      <c r="Q113" s="230"/>
      <c r="R113" s="230"/>
      <c r="S113" s="230"/>
      <c r="T113" s="230"/>
      <c r="U113" s="230"/>
      <c r="V113" s="230"/>
      <c r="W113" s="230"/>
      <c r="X113" s="5"/>
    </row>
    <row r="114" spans="1:24" ht="15.75" thickBot="1" x14ac:dyDescent="0.3">
      <c r="A114" s="6"/>
      <c r="B114" s="7"/>
      <c r="C114" s="7"/>
      <c r="D114" s="7"/>
      <c r="E114" s="7"/>
      <c r="F114" s="7"/>
      <c r="G114" s="7"/>
      <c r="H114" s="7"/>
      <c r="I114" s="7"/>
      <c r="J114" s="7"/>
      <c r="K114" s="7"/>
      <c r="L114" s="7"/>
      <c r="M114" s="7"/>
      <c r="N114" s="7"/>
      <c r="O114" s="7"/>
      <c r="P114" s="7"/>
      <c r="Q114" s="7"/>
      <c r="R114" s="7"/>
      <c r="S114" s="7"/>
      <c r="T114" s="7"/>
      <c r="U114" s="7"/>
      <c r="V114" s="7"/>
      <c r="W114" s="7"/>
      <c r="X114" s="8"/>
    </row>
  </sheetData>
  <mergeCells count="1">
    <mergeCell ref="A1:X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A654-31A0-4F61-B3B3-9C1F78C7C5B4}">
  <dimension ref="A1:M11"/>
  <sheetViews>
    <sheetView showGridLines="0" workbookViewId="0">
      <selection sqref="A1:M11"/>
    </sheetView>
  </sheetViews>
  <sheetFormatPr defaultRowHeight="15" x14ac:dyDescent="0.25"/>
  <sheetData>
    <row r="1" spans="1:13" x14ac:dyDescent="0.25">
      <c r="A1" s="221" t="s">
        <v>140</v>
      </c>
      <c r="B1" s="222"/>
      <c r="C1" s="222"/>
      <c r="D1" s="222"/>
      <c r="E1" s="222"/>
      <c r="F1" s="222"/>
      <c r="G1" s="222"/>
      <c r="H1" s="222"/>
      <c r="I1" s="222"/>
      <c r="J1" s="222"/>
      <c r="K1" s="222"/>
      <c r="L1" s="222"/>
      <c r="M1" s="223"/>
    </row>
    <row r="2" spans="1:13" x14ac:dyDescent="0.25">
      <c r="A2" s="224"/>
      <c r="B2" s="225"/>
      <c r="C2" s="225"/>
      <c r="D2" s="225"/>
      <c r="E2" s="225"/>
      <c r="F2" s="225"/>
      <c r="G2" s="225"/>
      <c r="H2" s="225"/>
      <c r="I2" s="225"/>
      <c r="J2" s="225"/>
      <c r="K2" s="225"/>
      <c r="L2" s="225"/>
      <c r="M2" s="226"/>
    </row>
    <row r="3" spans="1:13" x14ac:dyDescent="0.25">
      <c r="A3" s="224"/>
      <c r="B3" s="225"/>
      <c r="C3" s="225"/>
      <c r="D3" s="225"/>
      <c r="E3" s="225"/>
      <c r="F3" s="225"/>
      <c r="G3" s="225"/>
      <c r="H3" s="225"/>
      <c r="I3" s="225"/>
      <c r="J3" s="225"/>
      <c r="K3" s="225"/>
      <c r="L3" s="225"/>
      <c r="M3" s="226"/>
    </row>
    <row r="4" spans="1:13" x14ac:dyDescent="0.25">
      <c r="A4" s="224"/>
      <c r="B4" s="225"/>
      <c r="C4" s="225"/>
      <c r="D4" s="225"/>
      <c r="E4" s="225"/>
      <c r="F4" s="225"/>
      <c r="G4" s="225"/>
      <c r="H4" s="225"/>
      <c r="I4" s="225"/>
      <c r="J4" s="225"/>
      <c r="K4" s="225"/>
      <c r="L4" s="225"/>
      <c r="M4" s="226"/>
    </row>
    <row r="5" spans="1:13" x14ac:dyDescent="0.25">
      <c r="A5" s="224"/>
      <c r="B5" s="225"/>
      <c r="C5" s="225"/>
      <c r="D5" s="225"/>
      <c r="E5" s="225"/>
      <c r="F5" s="225"/>
      <c r="G5" s="225"/>
      <c r="H5" s="225"/>
      <c r="I5" s="225"/>
      <c r="J5" s="225"/>
      <c r="K5" s="225"/>
      <c r="L5" s="225"/>
      <c r="M5" s="226"/>
    </row>
    <row r="6" spans="1:13" x14ac:dyDescent="0.25">
      <c r="A6" s="224"/>
      <c r="B6" s="225"/>
      <c r="C6" s="225"/>
      <c r="D6" s="225"/>
      <c r="E6" s="225"/>
      <c r="F6" s="225"/>
      <c r="G6" s="225"/>
      <c r="H6" s="225"/>
      <c r="I6" s="225"/>
      <c r="J6" s="225"/>
      <c r="K6" s="225"/>
      <c r="L6" s="225"/>
      <c r="M6" s="226"/>
    </row>
    <row r="7" spans="1:13" x14ac:dyDescent="0.25">
      <c r="A7" s="224"/>
      <c r="B7" s="225"/>
      <c r="C7" s="225"/>
      <c r="D7" s="225"/>
      <c r="E7" s="225"/>
      <c r="F7" s="225"/>
      <c r="G7" s="225"/>
      <c r="H7" s="225"/>
      <c r="I7" s="225"/>
      <c r="J7" s="225"/>
      <c r="K7" s="225"/>
      <c r="L7" s="225"/>
      <c r="M7" s="226"/>
    </row>
    <row r="8" spans="1:13" x14ac:dyDescent="0.25">
      <c r="A8" s="224"/>
      <c r="B8" s="225"/>
      <c r="C8" s="225"/>
      <c r="D8" s="225"/>
      <c r="E8" s="225"/>
      <c r="F8" s="225"/>
      <c r="G8" s="225"/>
      <c r="H8" s="225"/>
      <c r="I8" s="225"/>
      <c r="J8" s="225"/>
      <c r="K8" s="225"/>
      <c r="L8" s="225"/>
      <c r="M8" s="226"/>
    </row>
    <row r="9" spans="1:13" x14ac:dyDescent="0.25">
      <c r="A9" s="224"/>
      <c r="B9" s="225"/>
      <c r="C9" s="225"/>
      <c r="D9" s="225"/>
      <c r="E9" s="225"/>
      <c r="F9" s="225"/>
      <c r="G9" s="225"/>
      <c r="H9" s="225"/>
      <c r="I9" s="225"/>
      <c r="J9" s="225"/>
      <c r="K9" s="225"/>
      <c r="L9" s="225"/>
      <c r="M9" s="226"/>
    </row>
    <row r="10" spans="1:13" x14ac:dyDescent="0.25">
      <c r="A10" s="224"/>
      <c r="B10" s="225"/>
      <c r="C10" s="225"/>
      <c r="D10" s="225"/>
      <c r="E10" s="225"/>
      <c r="F10" s="225"/>
      <c r="G10" s="225"/>
      <c r="H10" s="225"/>
      <c r="I10" s="225"/>
      <c r="J10" s="225"/>
      <c r="K10" s="225"/>
      <c r="L10" s="225"/>
      <c r="M10" s="226"/>
    </row>
    <row r="11" spans="1:13" ht="15.75" thickBot="1" x14ac:dyDescent="0.3">
      <c r="A11" s="227"/>
      <c r="B11" s="228"/>
      <c r="C11" s="228"/>
      <c r="D11" s="228"/>
      <c r="E11" s="228"/>
      <c r="F11" s="228"/>
      <c r="G11" s="228"/>
      <c r="H11" s="228"/>
      <c r="I11" s="228"/>
      <c r="J11" s="228"/>
      <c r="K11" s="228"/>
      <c r="L11" s="228"/>
      <c r="M11" s="229"/>
    </row>
  </sheetData>
  <mergeCells count="1">
    <mergeCell ref="A1:M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8FCB-5360-4155-8CF3-750A2025AF10}">
  <dimension ref="B6:D33"/>
  <sheetViews>
    <sheetView workbookViewId="0">
      <selection activeCell="B19" sqref="B19"/>
    </sheetView>
  </sheetViews>
  <sheetFormatPr defaultRowHeight="15" x14ac:dyDescent="0.25"/>
  <cols>
    <col min="2" max="2" width="82" customWidth="1"/>
    <col min="3" max="3" width="3.28515625" customWidth="1"/>
    <col min="4" max="4" width="77.42578125" customWidth="1"/>
  </cols>
  <sheetData>
    <row r="6" spans="2:4" ht="15.75" x14ac:dyDescent="0.25">
      <c r="B6" s="10" t="s">
        <v>50</v>
      </c>
      <c r="D6" s="11" t="s">
        <v>20</v>
      </c>
    </row>
    <row r="7" spans="2:4" x14ac:dyDescent="0.25">
      <c r="D7" t="s">
        <v>40</v>
      </c>
    </row>
    <row r="8" spans="2:4" x14ac:dyDescent="0.25">
      <c r="B8" t="s">
        <v>51</v>
      </c>
      <c r="D8" t="s">
        <v>21</v>
      </c>
    </row>
    <row r="9" spans="2:4" x14ac:dyDescent="0.25">
      <c r="B9" t="s">
        <v>54</v>
      </c>
      <c r="D9" t="s">
        <v>22</v>
      </c>
    </row>
    <row r="10" spans="2:4" x14ac:dyDescent="0.25">
      <c r="B10" t="s">
        <v>52</v>
      </c>
      <c r="D10" t="s">
        <v>23</v>
      </c>
    </row>
    <row r="11" spans="2:4" x14ac:dyDescent="0.25">
      <c r="B11" t="s">
        <v>57</v>
      </c>
      <c r="D11" t="s">
        <v>24</v>
      </c>
    </row>
    <row r="12" spans="2:4" x14ac:dyDescent="0.25">
      <c r="B12" t="s">
        <v>53</v>
      </c>
      <c r="D12" t="s">
        <v>25</v>
      </c>
    </row>
    <row r="13" spans="2:4" x14ac:dyDescent="0.25">
      <c r="D13" t="s">
        <v>42</v>
      </c>
    </row>
    <row r="14" spans="2:4" x14ac:dyDescent="0.25">
      <c r="D14" t="s">
        <v>46</v>
      </c>
    </row>
    <row r="15" spans="2:4" x14ac:dyDescent="0.25">
      <c r="D15" t="s">
        <v>26</v>
      </c>
    </row>
    <row r="16" spans="2:4" x14ac:dyDescent="0.25">
      <c r="D16" t="s">
        <v>45</v>
      </c>
    </row>
    <row r="17" spans="4:4" x14ac:dyDescent="0.25">
      <c r="D17" t="s">
        <v>27</v>
      </c>
    </row>
    <row r="18" spans="4:4" x14ac:dyDescent="0.25">
      <c r="D18" t="s">
        <v>43</v>
      </c>
    </row>
    <row r="19" spans="4:4" x14ac:dyDescent="0.25">
      <c r="D19" t="s">
        <v>44</v>
      </c>
    </row>
    <row r="20" spans="4:4" x14ac:dyDescent="0.25">
      <c r="D20" t="s">
        <v>28</v>
      </c>
    </row>
    <row r="21" spans="4:4" x14ac:dyDescent="0.25">
      <c r="D21" t="s">
        <v>29</v>
      </c>
    </row>
    <row r="22" spans="4:4" x14ac:dyDescent="0.25">
      <c r="D22" t="s">
        <v>30</v>
      </c>
    </row>
    <row r="23" spans="4:4" x14ac:dyDescent="0.25">
      <c r="D23" t="s">
        <v>31</v>
      </c>
    </row>
    <row r="24" spans="4:4" x14ac:dyDescent="0.25">
      <c r="D24" t="s">
        <v>32</v>
      </c>
    </row>
    <row r="25" spans="4:4" x14ac:dyDescent="0.25">
      <c r="D25" t="s">
        <v>33</v>
      </c>
    </row>
    <row r="26" spans="4:4" x14ac:dyDescent="0.25">
      <c r="D26" t="s">
        <v>34</v>
      </c>
    </row>
    <row r="27" spans="4:4" x14ac:dyDescent="0.25">
      <c r="D27" t="s">
        <v>35</v>
      </c>
    </row>
    <row r="28" spans="4:4" x14ac:dyDescent="0.25">
      <c r="D28" t="s">
        <v>36</v>
      </c>
    </row>
    <row r="29" spans="4:4" x14ac:dyDescent="0.25">
      <c r="D29" t="s">
        <v>49</v>
      </c>
    </row>
    <row r="30" spans="4:4" x14ac:dyDescent="0.25">
      <c r="D30" t="s">
        <v>37</v>
      </c>
    </row>
    <row r="31" spans="4:4" x14ac:dyDescent="0.25">
      <c r="D31" t="s">
        <v>41</v>
      </c>
    </row>
    <row r="32" spans="4:4" x14ac:dyDescent="0.25">
      <c r="D32" t="s">
        <v>38</v>
      </c>
    </row>
    <row r="33" spans="4:4" x14ac:dyDescent="0.25">
      <c r="D33" t="s">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380EA-7549-4D82-BBD6-84DA413A64BE}">
  <sheetPr>
    <pageSetUpPr fitToPage="1"/>
  </sheetPr>
  <dimension ref="C2:S92"/>
  <sheetViews>
    <sheetView showGridLines="0" topLeftCell="A22" zoomScale="55" zoomScaleNormal="55" workbookViewId="0">
      <selection activeCell="C3" sqref="C3"/>
    </sheetView>
  </sheetViews>
  <sheetFormatPr defaultColWidth="15" defaultRowHeight="20.25" x14ac:dyDescent="0.3"/>
  <cols>
    <col min="1" max="1" width="15" style="13" customWidth="1"/>
    <col min="2" max="2" width="5.85546875" style="13" customWidth="1"/>
    <col min="3" max="3" width="15" style="13" customWidth="1"/>
    <col min="4" max="4" width="49.28515625" style="13" customWidth="1"/>
    <col min="5" max="5" width="17.140625" style="13" customWidth="1"/>
    <col min="6" max="6" width="15" style="13"/>
    <col min="7" max="7" width="16.42578125" style="13" customWidth="1"/>
    <col min="8" max="8" width="15" style="13"/>
    <col min="9" max="9" width="16.42578125" style="13" customWidth="1"/>
    <col min="10" max="10" width="15" style="13"/>
    <col min="11" max="11" width="17.5703125" style="13" customWidth="1"/>
    <col min="12" max="12" width="16.7109375" style="13" customWidth="1"/>
    <col min="13" max="13" width="16.5703125" style="13" customWidth="1"/>
    <col min="14" max="14" width="16.140625" style="13" customWidth="1"/>
    <col min="15" max="15" width="19" style="13" customWidth="1"/>
    <col min="16" max="16" width="16.140625" style="13" customWidth="1"/>
    <col min="17" max="17" width="19.5703125" style="13" bestFit="1" customWidth="1"/>
    <col min="18" max="18" width="15" style="13"/>
    <col min="19" max="19" width="16.5703125" style="13" bestFit="1" customWidth="1"/>
    <col min="20" max="257" width="15" style="13"/>
    <col min="258" max="258" width="5.85546875" style="13" customWidth="1"/>
    <col min="259" max="259" width="15" style="13"/>
    <col min="260" max="260" width="49.28515625" style="13" customWidth="1"/>
    <col min="261" max="261" width="17.140625" style="13" customWidth="1"/>
    <col min="262" max="262" width="15" style="13"/>
    <col min="263" max="263" width="16.42578125" style="13" customWidth="1"/>
    <col min="264" max="264" width="15" style="13"/>
    <col min="265" max="265" width="16.42578125" style="13" customWidth="1"/>
    <col min="266" max="266" width="15" style="13"/>
    <col min="267" max="267" width="17.5703125" style="13" customWidth="1"/>
    <col min="268" max="268" width="16.7109375" style="13" customWidth="1"/>
    <col min="269" max="269" width="16.5703125" style="13" customWidth="1"/>
    <col min="270" max="270" width="16.140625" style="13" customWidth="1"/>
    <col min="271" max="271" width="19" style="13" customWidth="1"/>
    <col min="272" max="272" width="16.140625" style="13" customWidth="1"/>
    <col min="273" max="273" width="19.5703125" style="13" bestFit="1" customWidth="1"/>
    <col min="274" max="274" width="15" style="13"/>
    <col min="275" max="275" width="16.5703125" style="13" bestFit="1" customWidth="1"/>
    <col min="276" max="513" width="15" style="13"/>
    <col min="514" max="514" width="5.85546875" style="13" customWidth="1"/>
    <col min="515" max="515" width="15" style="13"/>
    <col min="516" max="516" width="49.28515625" style="13" customWidth="1"/>
    <col min="517" max="517" width="17.140625" style="13" customWidth="1"/>
    <col min="518" max="518" width="15" style="13"/>
    <col min="519" max="519" width="16.42578125" style="13" customWidth="1"/>
    <col min="520" max="520" width="15" style="13"/>
    <col min="521" max="521" width="16.42578125" style="13" customWidth="1"/>
    <col min="522" max="522" width="15" style="13"/>
    <col min="523" max="523" width="17.5703125" style="13" customWidth="1"/>
    <col min="524" max="524" width="16.7109375" style="13" customWidth="1"/>
    <col min="525" max="525" width="16.5703125" style="13" customWidth="1"/>
    <col min="526" max="526" width="16.140625" style="13" customWidth="1"/>
    <col min="527" max="527" width="19" style="13" customWidth="1"/>
    <col min="528" max="528" width="16.140625" style="13" customWidth="1"/>
    <col min="529" max="529" width="19.5703125" style="13" bestFit="1" customWidth="1"/>
    <col min="530" max="530" width="15" style="13"/>
    <col min="531" max="531" width="16.5703125" style="13" bestFit="1" customWidth="1"/>
    <col min="532" max="769" width="15" style="13"/>
    <col min="770" max="770" width="5.85546875" style="13" customWidth="1"/>
    <col min="771" max="771" width="15" style="13"/>
    <col min="772" max="772" width="49.28515625" style="13" customWidth="1"/>
    <col min="773" max="773" width="17.140625" style="13" customWidth="1"/>
    <col min="774" max="774" width="15" style="13"/>
    <col min="775" max="775" width="16.42578125" style="13" customWidth="1"/>
    <col min="776" max="776" width="15" style="13"/>
    <col min="777" max="777" width="16.42578125" style="13" customWidth="1"/>
    <col min="778" max="778" width="15" style="13"/>
    <col min="779" max="779" width="17.5703125" style="13" customWidth="1"/>
    <col min="780" max="780" width="16.7109375" style="13" customWidth="1"/>
    <col min="781" max="781" width="16.5703125" style="13" customWidth="1"/>
    <col min="782" max="782" width="16.140625" style="13" customWidth="1"/>
    <col min="783" max="783" width="19" style="13" customWidth="1"/>
    <col min="784" max="784" width="16.140625" style="13" customWidth="1"/>
    <col min="785" max="785" width="19.5703125" style="13" bestFit="1" customWidth="1"/>
    <col min="786" max="786" width="15" style="13"/>
    <col min="787" max="787" width="16.5703125" style="13" bestFit="1" customWidth="1"/>
    <col min="788" max="1025" width="15" style="13"/>
    <col min="1026" max="1026" width="5.85546875" style="13" customWidth="1"/>
    <col min="1027" max="1027" width="15" style="13"/>
    <col min="1028" max="1028" width="49.28515625" style="13" customWidth="1"/>
    <col min="1029" max="1029" width="17.140625" style="13" customWidth="1"/>
    <col min="1030" max="1030" width="15" style="13"/>
    <col min="1031" max="1031" width="16.42578125" style="13" customWidth="1"/>
    <col min="1032" max="1032" width="15" style="13"/>
    <col min="1033" max="1033" width="16.42578125" style="13" customWidth="1"/>
    <col min="1034" max="1034" width="15" style="13"/>
    <col min="1035" max="1035" width="17.5703125" style="13" customWidth="1"/>
    <col min="1036" max="1036" width="16.7109375" style="13" customWidth="1"/>
    <col min="1037" max="1037" width="16.5703125" style="13" customWidth="1"/>
    <col min="1038" max="1038" width="16.140625" style="13" customWidth="1"/>
    <col min="1039" max="1039" width="19" style="13" customWidth="1"/>
    <col min="1040" max="1040" width="16.140625" style="13" customWidth="1"/>
    <col min="1041" max="1041" width="19.5703125" style="13" bestFit="1" customWidth="1"/>
    <col min="1042" max="1042" width="15" style="13"/>
    <col min="1043" max="1043" width="16.5703125" style="13" bestFit="1" customWidth="1"/>
    <col min="1044" max="1281" width="15" style="13"/>
    <col min="1282" max="1282" width="5.85546875" style="13" customWidth="1"/>
    <col min="1283" max="1283" width="15" style="13"/>
    <col min="1284" max="1284" width="49.28515625" style="13" customWidth="1"/>
    <col min="1285" max="1285" width="17.140625" style="13" customWidth="1"/>
    <col min="1286" max="1286" width="15" style="13"/>
    <col min="1287" max="1287" width="16.42578125" style="13" customWidth="1"/>
    <col min="1288" max="1288" width="15" style="13"/>
    <col min="1289" max="1289" width="16.42578125" style="13" customWidth="1"/>
    <col min="1290" max="1290" width="15" style="13"/>
    <col min="1291" max="1291" width="17.5703125" style="13" customWidth="1"/>
    <col min="1292" max="1292" width="16.7109375" style="13" customWidth="1"/>
    <col min="1293" max="1293" width="16.5703125" style="13" customWidth="1"/>
    <col min="1294" max="1294" width="16.140625" style="13" customWidth="1"/>
    <col min="1295" max="1295" width="19" style="13" customWidth="1"/>
    <col min="1296" max="1296" width="16.140625" style="13" customWidth="1"/>
    <col min="1297" max="1297" width="19.5703125" style="13" bestFit="1" customWidth="1"/>
    <col min="1298" max="1298" width="15" style="13"/>
    <col min="1299" max="1299" width="16.5703125" style="13" bestFit="1" customWidth="1"/>
    <col min="1300" max="1537" width="15" style="13"/>
    <col min="1538" max="1538" width="5.85546875" style="13" customWidth="1"/>
    <col min="1539" max="1539" width="15" style="13"/>
    <col min="1540" max="1540" width="49.28515625" style="13" customWidth="1"/>
    <col min="1541" max="1541" width="17.140625" style="13" customWidth="1"/>
    <col min="1542" max="1542" width="15" style="13"/>
    <col min="1543" max="1543" width="16.42578125" style="13" customWidth="1"/>
    <col min="1544" max="1544" width="15" style="13"/>
    <col min="1545" max="1545" width="16.42578125" style="13" customWidth="1"/>
    <col min="1546" max="1546" width="15" style="13"/>
    <col min="1547" max="1547" width="17.5703125" style="13" customWidth="1"/>
    <col min="1548" max="1548" width="16.7109375" style="13" customWidth="1"/>
    <col min="1549" max="1549" width="16.5703125" style="13" customWidth="1"/>
    <col min="1550" max="1550" width="16.140625" style="13" customWidth="1"/>
    <col min="1551" max="1551" width="19" style="13" customWidth="1"/>
    <col min="1552" max="1552" width="16.140625" style="13" customWidth="1"/>
    <col min="1553" max="1553" width="19.5703125" style="13" bestFit="1" customWidth="1"/>
    <col min="1554" max="1554" width="15" style="13"/>
    <col min="1555" max="1555" width="16.5703125" style="13" bestFit="1" customWidth="1"/>
    <col min="1556" max="1793" width="15" style="13"/>
    <col min="1794" max="1794" width="5.85546875" style="13" customWidth="1"/>
    <col min="1795" max="1795" width="15" style="13"/>
    <col min="1796" max="1796" width="49.28515625" style="13" customWidth="1"/>
    <col min="1797" max="1797" width="17.140625" style="13" customWidth="1"/>
    <col min="1798" max="1798" width="15" style="13"/>
    <col min="1799" max="1799" width="16.42578125" style="13" customWidth="1"/>
    <col min="1800" max="1800" width="15" style="13"/>
    <col min="1801" max="1801" width="16.42578125" style="13" customWidth="1"/>
    <col min="1802" max="1802" width="15" style="13"/>
    <col min="1803" max="1803" width="17.5703125" style="13" customWidth="1"/>
    <col min="1804" max="1804" width="16.7109375" style="13" customWidth="1"/>
    <col min="1805" max="1805" width="16.5703125" style="13" customWidth="1"/>
    <col min="1806" max="1806" width="16.140625" style="13" customWidth="1"/>
    <col min="1807" max="1807" width="19" style="13" customWidth="1"/>
    <col min="1808" max="1808" width="16.140625" style="13" customWidth="1"/>
    <col min="1809" max="1809" width="19.5703125" style="13" bestFit="1" customWidth="1"/>
    <col min="1810" max="1810" width="15" style="13"/>
    <col min="1811" max="1811" width="16.5703125" style="13" bestFit="1" customWidth="1"/>
    <col min="1812" max="2049" width="15" style="13"/>
    <col min="2050" max="2050" width="5.85546875" style="13" customWidth="1"/>
    <col min="2051" max="2051" width="15" style="13"/>
    <col min="2052" max="2052" width="49.28515625" style="13" customWidth="1"/>
    <col min="2053" max="2053" width="17.140625" style="13" customWidth="1"/>
    <col min="2054" max="2054" width="15" style="13"/>
    <col min="2055" max="2055" width="16.42578125" style="13" customWidth="1"/>
    <col min="2056" max="2056" width="15" style="13"/>
    <col min="2057" max="2057" width="16.42578125" style="13" customWidth="1"/>
    <col min="2058" max="2058" width="15" style="13"/>
    <col min="2059" max="2059" width="17.5703125" style="13" customWidth="1"/>
    <col min="2060" max="2060" width="16.7109375" style="13" customWidth="1"/>
    <col min="2061" max="2061" width="16.5703125" style="13" customWidth="1"/>
    <col min="2062" max="2062" width="16.140625" style="13" customWidth="1"/>
    <col min="2063" max="2063" width="19" style="13" customWidth="1"/>
    <col min="2064" max="2064" width="16.140625" style="13" customWidth="1"/>
    <col min="2065" max="2065" width="19.5703125" style="13" bestFit="1" customWidth="1"/>
    <col min="2066" max="2066" width="15" style="13"/>
    <col min="2067" max="2067" width="16.5703125" style="13" bestFit="1" customWidth="1"/>
    <col min="2068" max="2305" width="15" style="13"/>
    <col min="2306" max="2306" width="5.85546875" style="13" customWidth="1"/>
    <col min="2307" max="2307" width="15" style="13"/>
    <col min="2308" max="2308" width="49.28515625" style="13" customWidth="1"/>
    <col min="2309" max="2309" width="17.140625" style="13" customWidth="1"/>
    <col min="2310" max="2310" width="15" style="13"/>
    <col min="2311" max="2311" width="16.42578125" style="13" customWidth="1"/>
    <col min="2312" max="2312" width="15" style="13"/>
    <col min="2313" max="2313" width="16.42578125" style="13" customWidth="1"/>
    <col min="2314" max="2314" width="15" style="13"/>
    <col min="2315" max="2315" width="17.5703125" style="13" customWidth="1"/>
    <col min="2316" max="2316" width="16.7109375" style="13" customWidth="1"/>
    <col min="2317" max="2317" width="16.5703125" style="13" customWidth="1"/>
    <col min="2318" max="2318" width="16.140625" style="13" customWidth="1"/>
    <col min="2319" max="2319" width="19" style="13" customWidth="1"/>
    <col min="2320" max="2320" width="16.140625" style="13" customWidth="1"/>
    <col min="2321" max="2321" width="19.5703125" style="13" bestFit="1" customWidth="1"/>
    <col min="2322" max="2322" width="15" style="13"/>
    <col min="2323" max="2323" width="16.5703125" style="13" bestFit="1" customWidth="1"/>
    <col min="2324" max="2561" width="15" style="13"/>
    <col min="2562" max="2562" width="5.85546875" style="13" customWidth="1"/>
    <col min="2563" max="2563" width="15" style="13"/>
    <col min="2564" max="2564" width="49.28515625" style="13" customWidth="1"/>
    <col min="2565" max="2565" width="17.140625" style="13" customWidth="1"/>
    <col min="2566" max="2566" width="15" style="13"/>
    <col min="2567" max="2567" width="16.42578125" style="13" customWidth="1"/>
    <col min="2568" max="2568" width="15" style="13"/>
    <col min="2569" max="2569" width="16.42578125" style="13" customWidth="1"/>
    <col min="2570" max="2570" width="15" style="13"/>
    <col min="2571" max="2571" width="17.5703125" style="13" customWidth="1"/>
    <col min="2572" max="2572" width="16.7109375" style="13" customWidth="1"/>
    <col min="2573" max="2573" width="16.5703125" style="13" customWidth="1"/>
    <col min="2574" max="2574" width="16.140625" style="13" customWidth="1"/>
    <col min="2575" max="2575" width="19" style="13" customWidth="1"/>
    <col min="2576" max="2576" width="16.140625" style="13" customWidth="1"/>
    <col min="2577" max="2577" width="19.5703125" style="13" bestFit="1" customWidth="1"/>
    <col min="2578" max="2578" width="15" style="13"/>
    <col min="2579" max="2579" width="16.5703125" style="13" bestFit="1" customWidth="1"/>
    <col min="2580" max="2817" width="15" style="13"/>
    <col min="2818" max="2818" width="5.85546875" style="13" customWidth="1"/>
    <col min="2819" max="2819" width="15" style="13"/>
    <col min="2820" max="2820" width="49.28515625" style="13" customWidth="1"/>
    <col min="2821" max="2821" width="17.140625" style="13" customWidth="1"/>
    <col min="2822" max="2822" width="15" style="13"/>
    <col min="2823" max="2823" width="16.42578125" style="13" customWidth="1"/>
    <col min="2824" max="2824" width="15" style="13"/>
    <col min="2825" max="2825" width="16.42578125" style="13" customWidth="1"/>
    <col min="2826" max="2826" width="15" style="13"/>
    <col min="2827" max="2827" width="17.5703125" style="13" customWidth="1"/>
    <col min="2828" max="2828" width="16.7109375" style="13" customWidth="1"/>
    <col min="2829" max="2829" width="16.5703125" style="13" customWidth="1"/>
    <col min="2830" max="2830" width="16.140625" style="13" customWidth="1"/>
    <col min="2831" max="2831" width="19" style="13" customWidth="1"/>
    <col min="2832" max="2832" width="16.140625" style="13" customWidth="1"/>
    <col min="2833" max="2833" width="19.5703125" style="13" bestFit="1" customWidth="1"/>
    <col min="2834" max="2834" width="15" style="13"/>
    <col min="2835" max="2835" width="16.5703125" style="13" bestFit="1" customWidth="1"/>
    <col min="2836" max="3073" width="15" style="13"/>
    <col min="3074" max="3074" width="5.85546875" style="13" customWidth="1"/>
    <col min="3075" max="3075" width="15" style="13"/>
    <col min="3076" max="3076" width="49.28515625" style="13" customWidth="1"/>
    <col min="3077" max="3077" width="17.140625" style="13" customWidth="1"/>
    <col min="3078" max="3078" width="15" style="13"/>
    <col min="3079" max="3079" width="16.42578125" style="13" customWidth="1"/>
    <col min="3080" max="3080" width="15" style="13"/>
    <col min="3081" max="3081" width="16.42578125" style="13" customWidth="1"/>
    <col min="3082" max="3082" width="15" style="13"/>
    <col min="3083" max="3083" width="17.5703125" style="13" customWidth="1"/>
    <col min="3084" max="3084" width="16.7109375" style="13" customWidth="1"/>
    <col min="3085" max="3085" width="16.5703125" style="13" customWidth="1"/>
    <col min="3086" max="3086" width="16.140625" style="13" customWidth="1"/>
    <col min="3087" max="3087" width="19" style="13" customWidth="1"/>
    <col min="3088" max="3088" width="16.140625" style="13" customWidth="1"/>
    <col min="3089" max="3089" width="19.5703125" style="13" bestFit="1" customWidth="1"/>
    <col min="3090" max="3090" width="15" style="13"/>
    <col min="3091" max="3091" width="16.5703125" style="13" bestFit="1" customWidth="1"/>
    <col min="3092" max="3329" width="15" style="13"/>
    <col min="3330" max="3330" width="5.85546875" style="13" customWidth="1"/>
    <col min="3331" max="3331" width="15" style="13"/>
    <col min="3332" max="3332" width="49.28515625" style="13" customWidth="1"/>
    <col min="3333" max="3333" width="17.140625" style="13" customWidth="1"/>
    <col min="3334" max="3334" width="15" style="13"/>
    <col min="3335" max="3335" width="16.42578125" style="13" customWidth="1"/>
    <col min="3336" max="3336" width="15" style="13"/>
    <col min="3337" max="3337" width="16.42578125" style="13" customWidth="1"/>
    <col min="3338" max="3338" width="15" style="13"/>
    <col min="3339" max="3339" width="17.5703125" style="13" customWidth="1"/>
    <col min="3340" max="3340" width="16.7109375" style="13" customWidth="1"/>
    <col min="3341" max="3341" width="16.5703125" style="13" customWidth="1"/>
    <col min="3342" max="3342" width="16.140625" style="13" customWidth="1"/>
    <col min="3343" max="3343" width="19" style="13" customWidth="1"/>
    <col min="3344" max="3344" width="16.140625" style="13" customWidth="1"/>
    <col min="3345" max="3345" width="19.5703125" style="13" bestFit="1" customWidth="1"/>
    <col min="3346" max="3346" width="15" style="13"/>
    <col min="3347" max="3347" width="16.5703125" style="13" bestFit="1" customWidth="1"/>
    <col min="3348" max="3585" width="15" style="13"/>
    <col min="3586" max="3586" width="5.85546875" style="13" customWidth="1"/>
    <col min="3587" max="3587" width="15" style="13"/>
    <col min="3588" max="3588" width="49.28515625" style="13" customWidth="1"/>
    <col min="3589" max="3589" width="17.140625" style="13" customWidth="1"/>
    <col min="3590" max="3590" width="15" style="13"/>
    <col min="3591" max="3591" width="16.42578125" style="13" customWidth="1"/>
    <col min="3592" max="3592" width="15" style="13"/>
    <col min="3593" max="3593" width="16.42578125" style="13" customWidth="1"/>
    <col min="3594" max="3594" width="15" style="13"/>
    <col min="3595" max="3595" width="17.5703125" style="13" customWidth="1"/>
    <col min="3596" max="3596" width="16.7109375" style="13" customWidth="1"/>
    <col min="3597" max="3597" width="16.5703125" style="13" customWidth="1"/>
    <col min="3598" max="3598" width="16.140625" style="13" customWidth="1"/>
    <col min="3599" max="3599" width="19" style="13" customWidth="1"/>
    <col min="3600" max="3600" width="16.140625" style="13" customWidth="1"/>
    <col min="3601" max="3601" width="19.5703125" style="13" bestFit="1" customWidth="1"/>
    <col min="3602" max="3602" width="15" style="13"/>
    <col min="3603" max="3603" width="16.5703125" style="13" bestFit="1" customWidth="1"/>
    <col min="3604" max="3841" width="15" style="13"/>
    <col min="3842" max="3842" width="5.85546875" style="13" customWidth="1"/>
    <col min="3843" max="3843" width="15" style="13"/>
    <col min="3844" max="3844" width="49.28515625" style="13" customWidth="1"/>
    <col min="3845" max="3845" width="17.140625" style="13" customWidth="1"/>
    <col min="3846" max="3846" width="15" style="13"/>
    <col min="3847" max="3847" width="16.42578125" style="13" customWidth="1"/>
    <col min="3848" max="3848" width="15" style="13"/>
    <col min="3849" max="3849" width="16.42578125" style="13" customWidth="1"/>
    <col min="3850" max="3850" width="15" style="13"/>
    <col min="3851" max="3851" width="17.5703125" style="13" customWidth="1"/>
    <col min="3852" max="3852" width="16.7109375" style="13" customWidth="1"/>
    <col min="3853" max="3853" width="16.5703125" style="13" customWidth="1"/>
    <col min="3854" max="3854" width="16.140625" style="13" customWidth="1"/>
    <col min="3855" max="3855" width="19" style="13" customWidth="1"/>
    <col min="3856" max="3856" width="16.140625" style="13" customWidth="1"/>
    <col min="3857" max="3857" width="19.5703125" style="13" bestFit="1" customWidth="1"/>
    <col min="3858" max="3858" width="15" style="13"/>
    <col min="3859" max="3859" width="16.5703125" style="13" bestFit="1" customWidth="1"/>
    <col min="3860" max="4097" width="15" style="13"/>
    <col min="4098" max="4098" width="5.85546875" style="13" customWidth="1"/>
    <col min="4099" max="4099" width="15" style="13"/>
    <col min="4100" max="4100" width="49.28515625" style="13" customWidth="1"/>
    <col min="4101" max="4101" width="17.140625" style="13" customWidth="1"/>
    <col min="4102" max="4102" width="15" style="13"/>
    <col min="4103" max="4103" width="16.42578125" style="13" customWidth="1"/>
    <col min="4104" max="4104" width="15" style="13"/>
    <col min="4105" max="4105" width="16.42578125" style="13" customWidth="1"/>
    <col min="4106" max="4106" width="15" style="13"/>
    <col min="4107" max="4107" width="17.5703125" style="13" customWidth="1"/>
    <col min="4108" max="4108" width="16.7109375" style="13" customWidth="1"/>
    <col min="4109" max="4109" width="16.5703125" style="13" customWidth="1"/>
    <col min="4110" max="4110" width="16.140625" style="13" customWidth="1"/>
    <col min="4111" max="4111" width="19" style="13" customWidth="1"/>
    <col min="4112" max="4112" width="16.140625" style="13" customWidth="1"/>
    <col min="4113" max="4113" width="19.5703125" style="13" bestFit="1" customWidth="1"/>
    <col min="4114" max="4114" width="15" style="13"/>
    <col min="4115" max="4115" width="16.5703125" style="13" bestFit="1" customWidth="1"/>
    <col min="4116" max="4353" width="15" style="13"/>
    <col min="4354" max="4354" width="5.85546875" style="13" customWidth="1"/>
    <col min="4355" max="4355" width="15" style="13"/>
    <col min="4356" max="4356" width="49.28515625" style="13" customWidth="1"/>
    <col min="4357" max="4357" width="17.140625" style="13" customWidth="1"/>
    <col min="4358" max="4358" width="15" style="13"/>
    <col min="4359" max="4359" width="16.42578125" style="13" customWidth="1"/>
    <col min="4360" max="4360" width="15" style="13"/>
    <col min="4361" max="4361" width="16.42578125" style="13" customWidth="1"/>
    <col min="4362" max="4362" width="15" style="13"/>
    <col min="4363" max="4363" width="17.5703125" style="13" customWidth="1"/>
    <col min="4364" max="4364" width="16.7109375" style="13" customWidth="1"/>
    <col min="4365" max="4365" width="16.5703125" style="13" customWidth="1"/>
    <col min="4366" max="4366" width="16.140625" style="13" customWidth="1"/>
    <col min="4367" max="4367" width="19" style="13" customWidth="1"/>
    <col min="4368" max="4368" width="16.140625" style="13" customWidth="1"/>
    <col min="4369" max="4369" width="19.5703125" style="13" bestFit="1" customWidth="1"/>
    <col min="4370" max="4370" width="15" style="13"/>
    <col min="4371" max="4371" width="16.5703125" style="13" bestFit="1" customWidth="1"/>
    <col min="4372" max="4609" width="15" style="13"/>
    <col min="4610" max="4610" width="5.85546875" style="13" customWidth="1"/>
    <col min="4611" max="4611" width="15" style="13"/>
    <col min="4612" max="4612" width="49.28515625" style="13" customWidth="1"/>
    <col min="4613" max="4613" width="17.140625" style="13" customWidth="1"/>
    <col min="4614" max="4614" width="15" style="13"/>
    <col min="4615" max="4615" width="16.42578125" style="13" customWidth="1"/>
    <col min="4616" max="4616" width="15" style="13"/>
    <col min="4617" max="4617" width="16.42578125" style="13" customWidth="1"/>
    <col min="4618" max="4618" width="15" style="13"/>
    <col min="4619" max="4619" width="17.5703125" style="13" customWidth="1"/>
    <col min="4620" max="4620" width="16.7109375" style="13" customWidth="1"/>
    <col min="4621" max="4621" width="16.5703125" style="13" customWidth="1"/>
    <col min="4622" max="4622" width="16.140625" style="13" customWidth="1"/>
    <col min="4623" max="4623" width="19" style="13" customWidth="1"/>
    <col min="4624" max="4624" width="16.140625" style="13" customWidth="1"/>
    <col min="4625" max="4625" width="19.5703125" style="13" bestFit="1" customWidth="1"/>
    <col min="4626" max="4626" width="15" style="13"/>
    <col min="4627" max="4627" width="16.5703125" style="13" bestFit="1" customWidth="1"/>
    <col min="4628" max="4865" width="15" style="13"/>
    <col min="4866" max="4866" width="5.85546875" style="13" customWidth="1"/>
    <col min="4867" max="4867" width="15" style="13"/>
    <col min="4868" max="4868" width="49.28515625" style="13" customWidth="1"/>
    <col min="4869" max="4869" width="17.140625" style="13" customWidth="1"/>
    <col min="4870" max="4870" width="15" style="13"/>
    <col min="4871" max="4871" width="16.42578125" style="13" customWidth="1"/>
    <col min="4872" max="4872" width="15" style="13"/>
    <col min="4873" max="4873" width="16.42578125" style="13" customWidth="1"/>
    <col min="4874" max="4874" width="15" style="13"/>
    <col min="4875" max="4875" width="17.5703125" style="13" customWidth="1"/>
    <col min="4876" max="4876" width="16.7109375" style="13" customWidth="1"/>
    <col min="4877" max="4877" width="16.5703125" style="13" customWidth="1"/>
    <col min="4878" max="4878" width="16.140625" style="13" customWidth="1"/>
    <col min="4879" max="4879" width="19" style="13" customWidth="1"/>
    <col min="4880" max="4880" width="16.140625" style="13" customWidth="1"/>
    <col min="4881" max="4881" width="19.5703125" style="13" bestFit="1" customWidth="1"/>
    <col min="4882" max="4882" width="15" style="13"/>
    <col min="4883" max="4883" width="16.5703125" style="13" bestFit="1" customWidth="1"/>
    <col min="4884" max="5121" width="15" style="13"/>
    <col min="5122" max="5122" width="5.85546875" style="13" customWidth="1"/>
    <col min="5123" max="5123" width="15" style="13"/>
    <col min="5124" max="5124" width="49.28515625" style="13" customWidth="1"/>
    <col min="5125" max="5125" width="17.140625" style="13" customWidth="1"/>
    <col min="5126" max="5126" width="15" style="13"/>
    <col min="5127" max="5127" width="16.42578125" style="13" customWidth="1"/>
    <col min="5128" max="5128" width="15" style="13"/>
    <col min="5129" max="5129" width="16.42578125" style="13" customWidth="1"/>
    <col min="5130" max="5130" width="15" style="13"/>
    <col min="5131" max="5131" width="17.5703125" style="13" customWidth="1"/>
    <col min="5132" max="5132" width="16.7109375" style="13" customWidth="1"/>
    <col min="5133" max="5133" width="16.5703125" style="13" customWidth="1"/>
    <col min="5134" max="5134" width="16.140625" style="13" customWidth="1"/>
    <col min="5135" max="5135" width="19" style="13" customWidth="1"/>
    <col min="5136" max="5136" width="16.140625" style="13" customWidth="1"/>
    <col min="5137" max="5137" width="19.5703125" style="13" bestFit="1" customWidth="1"/>
    <col min="5138" max="5138" width="15" style="13"/>
    <col min="5139" max="5139" width="16.5703125" style="13" bestFit="1" customWidth="1"/>
    <col min="5140" max="5377" width="15" style="13"/>
    <col min="5378" max="5378" width="5.85546875" style="13" customWidth="1"/>
    <col min="5379" max="5379" width="15" style="13"/>
    <col min="5380" max="5380" width="49.28515625" style="13" customWidth="1"/>
    <col min="5381" max="5381" width="17.140625" style="13" customWidth="1"/>
    <col min="5382" max="5382" width="15" style="13"/>
    <col min="5383" max="5383" width="16.42578125" style="13" customWidth="1"/>
    <col min="5384" max="5384" width="15" style="13"/>
    <col min="5385" max="5385" width="16.42578125" style="13" customWidth="1"/>
    <col min="5386" max="5386" width="15" style="13"/>
    <col min="5387" max="5387" width="17.5703125" style="13" customWidth="1"/>
    <col min="5388" max="5388" width="16.7109375" style="13" customWidth="1"/>
    <col min="5389" max="5389" width="16.5703125" style="13" customWidth="1"/>
    <col min="5390" max="5390" width="16.140625" style="13" customWidth="1"/>
    <col min="5391" max="5391" width="19" style="13" customWidth="1"/>
    <col min="5392" max="5392" width="16.140625" style="13" customWidth="1"/>
    <col min="5393" max="5393" width="19.5703125" style="13" bestFit="1" customWidth="1"/>
    <col min="5394" max="5394" width="15" style="13"/>
    <col min="5395" max="5395" width="16.5703125" style="13" bestFit="1" customWidth="1"/>
    <col min="5396" max="5633" width="15" style="13"/>
    <col min="5634" max="5634" width="5.85546875" style="13" customWidth="1"/>
    <col min="5635" max="5635" width="15" style="13"/>
    <col min="5636" max="5636" width="49.28515625" style="13" customWidth="1"/>
    <col min="5637" max="5637" width="17.140625" style="13" customWidth="1"/>
    <col min="5638" max="5638" width="15" style="13"/>
    <col min="5639" max="5639" width="16.42578125" style="13" customWidth="1"/>
    <col min="5640" max="5640" width="15" style="13"/>
    <col min="5641" max="5641" width="16.42578125" style="13" customWidth="1"/>
    <col min="5642" max="5642" width="15" style="13"/>
    <col min="5643" max="5643" width="17.5703125" style="13" customWidth="1"/>
    <col min="5644" max="5644" width="16.7109375" style="13" customWidth="1"/>
    <col min="5645" max="5645" width="16.5703125" style="13" customWidth="1"/>
    <col min="5646" max="5646" width="16.140625" style="13" customWidth="1"/>
    <col min="5647" max="5647" width="19" style="13" customWidth="1"/>
    <col min="5648" max="5648" width="16.140625" style="13" customWidth="1"/>
    <col min="5649" max="5649" width="19.5703125" style="13" bestFit="1" customWidth="1"/>
    <col min="5650" max="5650" width="15" style="13"/>
    <col min="5651" max="5651" width="16.5703125" style="13" bestFit="1" customWidth="1"/>
    <col min="5652" max="5889" width="15" style="13"/>
    <col min="5890" max="5890" width="5.85546875" style="13" customWidth="1"/>
    <col min="5891" max="5891" width="15" style="13"/>
    <col min="5892" max="5892" width="49.28515625" style="13" customWidth="1"/>
    <col min="5893" max="5893" width="17.140625" style="13" customWidth="1"/>
    <col min="5894" max="5894" width="15" style="13"/>
    <col min="5895" max="5895" width="16.42578125" style="13" customWidth="1"/>
    <col min="5896" max="5896" width="15" style="13"/>
    <col min="5897" max="5897" width="16.42578125" style="13" customWidth="1"/>
    <col min="5898" max="5898" width="15" style="13"/>
    <col min="5899" max="5899" width="17.5703125" style="13" customWidth="1"/>
    <col min="5900" max="5900" width="16.7109375" style="13" customWidth="1"/>
    <col min="5901" max="5901" width="16.5703125" style="13" customWidth="1"/>
    <col min="5902" max="5902" width="16.140625" style="13" customWidth="1"/>
    <col min="5903" max="5903" width="19" style="13" customWidth="1"/>
    <col min="5904" max="5904" width="16.140625" style="13" customWidth="1"/>
    <col min="5905" max="5905" width="19.5703125" style="13" bestFit="1" customWidth="1"/>
    <col min="5906" max="5906" width="15" style="13"/>
    <col min="5907" max="5907" width="16.5703125" style="13" bestFit="1" customWidth="1"/>
    <col min="5908" max="6145" width="15" style="13"/>
    <col min="6146" max="6146" width="5.85546875" style="13" customWidth="1"/>
    <col min="6147" max="6147" width="15" style="13"/>
    <col min="6148" max="6148" width="49.28515625" style="13" customWidth="1"/>
    <col min="6149" max="6149" width="17.140625" style="13" customWidth="1"/>
    <col min="6150" max="6150" width="15" style="13"/>
    <col min="6151" max="6151" width="16.42578125" style="13" customWidth="1"/>
    <col min="6152" max="6152" width="15" style="13"/>
    <col min="6153" max="6153" width="16.42578125" style="13" customWidth="1"/>
    <col min="6154" max="6154" width="15" style="13"/>
    <col min="6155" max="6155" width="17.5703125" style="13" customWidth="1"/>
    <col min="6156" max="6156" width="16.7109375" style="13" customWidth="1"/>
    <col min="6157" max="6157" width="16.5703125" style="13" customWidth="1"/>
    <col min="6158" max="6158" width="16.140625" style="13" customWidth="1"/>
    <col min="6159" max="6159" width="19" style="13" customWidth="1"/>
    <col min="6160" max="6160" width="16.140625" style="13" customWidth="1"/>
    <col min="6161" max="6161" width="19.5703125" style="13" bestFit="1" customWidth="1"/>
    <col min="6162" max="6162" width="15" style="13"/>
    <col min="6163" max="6163" width="16.5703125" style="13" bestFit="1" customWidth="1"/>
    <col min="6164" max="6401" width="15" style="13"/>
    <col min="6402" max="6402" width="5.85546875" style="13" customWidth="1"/>
    <col min="6403" max="6403" width="15" style="13"/>
    <col min="6404" max="6404" width="49.28515625" style="13" customWidth="1"/>
    <col min="6405" max="6405" width="17.140625" style="13" customWidth="1"/>
    <col min="6406" max="6406" width="15" style="13"/>
    <col min="6407" max="6407" width="16.42578125" style="13" customWidth="1"/>
    <col min="6408" max="6408" width="15" style="13"/>
    <col min="6409" max="6409" width="16.42578125" style="13" customWidth="1"/>
    <col min="6410" max="6410" width="15" style="13"/>
    <col min="6411" max="6411" width="17.5703125" style="13" customWidth="1"/>
    <col min="6412" max="6412" width="16.7109375" style="13" customWidth="1"/>
    <col min="6413" max="6413" width="16.5703125" style="13" customWidth="1"/>
    <col min="6414" max="6414" width="16.140625" style="13" customWidth="1"/>
    <col min="6415" max="6415" width="19" style="13" customWidth="1"/>
    <col min="6416" max="6416" width="16.140625" style="13" customWidth="1"/>
    <col min="6417" max="6417" width="19.5703125" style="13" bestFit="1" customWidth="1"/>
    <col min="6418" max="6418" width="15" style="13"/>
    <col min="6419" max="6419" width="16.5703125" style="13" bestFit="1" customWidth="1"/>
    <col min="6420" max="6657" width="15" style="13"/>
    <col min="6658" max="6658" width="5.85546875" style="13" customWidth="1"/>
    <col min="6659" max="6659" width="15" style="13"/>
    <col min="6660" max="6660" width="49.28515625" style="13" customWidth="1"/>
    <col min="6661" max="6661" width="17.140625" style="13" customWidth="1"/>
    <col min="6662" max="6662" width="15" style="13"/>
    <col min="6663" max="6663" width="16.42578125" style="13" customWidth="1"/>
    <col min="6664" max="6664" width="15" style="13"/>
    <col min="6665" max="6665" width="16.42578125" style="13" customWidth="1"/>
    <col min="6666" max="6666" width="15" style="13"/>
    <col min="6667" max="6667" width="17.5703125" style="13" customWidth="1"/>
    <col min="6668" max="6668" width="16.7109375" style="13" customWidth="1"/>
    <col min="6669" max="6669" width="16.5703125" style="13" customWidth="1"/>
    <col min="6670" max="6670" width="16.140625" style="13" customWidth="1"/>
    <col min="6671" max="6671" width="19" style="13" customWidth="1"/>
    <col min="6672" max="6672" width="16.140625" style="13" customWidth="1"/>
    <col min="6673" max="6673" width="19.5703125" style="13" bestFit="1" customWidth="1"/>
    <col min="6674" max="6674" width="15" style="13"/>
    <col min="6675" max="6675" width="16.5703125" style="13" bestFit="1" customWidth="1"/>
    <col min="6676" max="6913" width="15" style="13"/>
    <col min="6914" max="6914" width="5.85546875" style="13" customWidth="1"/>
    <col min="6915" max="6915" width="15" style="13"/>
    <col min="6916" max="6916" width="49.28515625" style="13" customWidth="1"/>
    <col min="6917" max="6917" width="17.140625" style="13" customWidth="1"/>
    <col min="6918" max="6918" width="15" style="13"/>
    <col min="6919" max="6919" width="16.42578125" style="13" customWidth="1"/>
    <col min="6920" max="6920" width="15" style="13"/>
    <col min="6921" max="6921" width="16.42578125" style="13" customWidth="1"/>
    <col min="6922" max="6922" width="15" style="13"/>
    <col min="6923" max="6923" width="17.5703125" style="13" customWidth="1"/>
    <col min="6924" max="6924" width="16.7109375" style="13" customWidth="1"/>
    <col min="6925" max="6925" width="16.5703125" style="13" customWidth="1"/>
    <col min="6926" max="6926" width="16.140625" style="13" customWidth="1"/>
    <col min="6927" max="6927" width="19" style="13" customWidth="1"/>
    <col min="6928" max="6928" width="16.140625" style="13" customWidth="1"/>
    <col min="6929" max="6929" width="19.5703125" style="13" bestFit="1" customWidth="1"/>
    <col min="6930" max="6930" width="15" style="13"/>
    <col min="6931" max="6931" width="16.5703125" style="13" bestFit="1" customWidth="1"/>
    <col min="6932" max="7169" width="15" style="13"/>
    <col min="7170" max="7170" width="5.85546875" style="13" customWidth="1"/>
    <col min="7171" max="7171" width="15" style="13"/>
    <col min="7172" max="7172" width="49.28515625" style="13" customWidth="1"/>
    <col min="7173" max="7173" width="17.140625" style="13" customWidth="1"/>
    <col min="7174" max="7174" width="15" style="13"/>
    <col min="7175" max="7175" width="16.42578125" style="13" customWidth="1"/>
    <col min="7176" max="7176" width="15" style="13"/>
    <col min="7177" max="7177" width="16.42578125" style="13" customWidth="1"/>
    <col min="7178" max="7178" width="15" style="13"/>
    <col min="7179" max="7179" width="17.5703125" style="13" customWidth="1"/>
    <col min="7180" max="7180" width="16.7109375" style="13" customWidth="1"/>
    <col min="7181" max="7181" width="16.5703125" style="13" customWidth="1"/>
    <col min="7182" max="7182" width="16.140625" style="13" customWidth="1"/>
    <col min="7183" max="7183" width="19" style="13" customWidth="1"/>
    <col min="7184" max="7184" width="16.140625" style="13" customWidth="1"/>
    <col min="7185" max="7185" width="19.5703125" style="13" bestFit="1" customWidth="1"/>
    <col min="7186" max="7186" width="15" style="13"/>
    <col min="7187" max="7187" width="16.5703125" style="13" bestFit="1" customWidth="1"/>
    <col min="7188" max="7425" width="15" style="13"/>
    <col min="7426" max="7426" width="5.85546875" style="13" customWidth="1"/>
    <col min="7427" max="7427" width="15" style="13"/>
    <col min="7428" max="7428" width="49.28515625" style="13" customWidth="1"/>
    <col min="7429" max="7429" width="17.140625" style="13" customWidth="1"/>
    <col min="7430" max="7430" width="15" style="13"/>
    <col min="7431" max="7431" width="16.42578125" style="13" customWidth="1"/>
    <col min="7432" max="7432" width="15" style="13"/>
    <col min="7433" max="7433" width="16.42578125" style="13" customWidth="1"/>
    <col min="7434" max="7434" width="15" style="13"/>
    <col min="7435" max="7435" width="17.5703125" style="13" customWidth="1"/>
    <col min="7436" max="7436" width="16.7109375" style="13" customWidth="1"/>
    <col min="7437" max="7437" width="16.5703125" style="13" customWidth="1"/>
    <col min="7438" max="7438" width="16.140625" style="13" customWidth="1"/>
    <col min="7439" max="7439" width="19" style="13" customWidth="1"/>
    <col min="7440" max="7440" width="16.140625" style="13" customWidth="1"/>
    <col min="7441" max="7441" width="19.5703125" style="13" bestFit="1" customWidth="1"/>
    <col min="7442" max="7442" width="15" style="13"/>
    <col min="7443" max="7443" width="16.5703125" style="13" bestFit="1" customWidth="1"/>
    <col min="7444" max="7681" width="15" style="13"/>
    <col min="7682" max="7682" width="5.85546875" style="13" customWidth="1"/>
    <col min="7683" max="7683" width="15" style="13"/>
    <col min="7684" max="7684" width="49.28515625" style="13" customWidth="1"/>
    <col min="7685" max="7685" width="17.140625" style="13" customWidth="1"/>
    <col min="7686" max="7686" width="15" style="13"/>
    <col min="7687" max="7687" width="16.42578125" style="13" customWidth="1"/>
    <col min="7688" max="7688" width="15" style="13"/>
    <col min="7689" max="7689" width="16.42578125" style="13" customWidth="1"/>
    <col min="7690" max="7690" width="15" style="13"/>
    <col min="7691" max="7691" width="17.5703125" style="13" customWidth="1"/>
    <col min="7692" max="7692" width="16.7109375" style="13" customWidth="1"/>
    <col min="7693" max="7693" width="16.5703125" style="13" customWidth="1"/>
    <col min="7694" max="7694" width="16.140625" style="13" customWidth="1"/>
    <col min="7695" max="7695" width="19" style="13" customWidth="1"/>
    <col min="7696" max="7696" width="16.140625" style="13" customWidth="1"/>
    <col min="7697" max="7697" width="19.5703125" style="13" bestFit="1" customWidth="1"/>
    <col min="7698" max="7698" width="15" style="13"/>
    <col min="7699" max="7699" width="16.5703125" style="13" bestFit="1" customWidth="1"/>
    <col min="7700" max="7937" width="15" style="13"/>
    <col min="7938" max="7938" width="5.85546875" style="13" customWidth="1"/>
    <col min="7939" max="7939" width="15" style="13"/>
    <col min="7940" max="7940" width="49.28515625" style="13" customWidth="1"/>
    <col min="7941" max="7941" width="17.140625" style="13" customWidth="1"/>
    <col min="7942" max="7942" width="15" style="13"/>
    <col min="7943" max="7943" width="16.42578125" style="13" customWidth="1"/>
    <col min="7944" max="7944" width="15" style="13"/>
    <col min="7945" max="7945" width="16.42578125" style="13" customWidth="1"/>
    <col min="7946" max="7946" width="15" style="13"/>
    <col min="7947" max="7947" width="17.5703125" style="13" customWidth="1"/>
    <col min="7948" max="7948" width="16.7109375" style="13" customWidth="1"/>
    <col min="7949" max="7949" width="16.5703125" style="13" customWidth="1"/>
    <col min="7950" max="7950" width="16.140625" style="13" customWidth="1"/>
    <col min="7951" max="7951" width="19" style="13" customWidth="1"/>
    <col min="7952" max="7952" width="16.140625" style="13" customWidth="1"/>
    <col min="7953" max="7953" width="19.5703125" style="13" bestFit="1" customWidth="1"/>
    <col min="7954" max="7954" width="15" style="13"/>
    <col min="7955" max="7955" width="16.5703125" style="13" bestFit="1" customWidth="1"/>
    <col min="7956" max="8193" width="15" style="13"/>
    <col min="8194" max="8194" width="5.85546875" style="13" customWidth="1"/>
    <col min="8195" max="8195" width="15" style="13"/>
    <col min="8196" max="8196" width="49.28515625" style="13" customWidth="1"/>
    <col min="8197" max="8197" width="17.140625" style="13" customWidth="1"/>
    <col min="8198" max="8198" width="15" style="13"/>
    <col min="8199" max="8199" width="16.42578125" style="13" customWidth="1"/>
    <col min="8200" max="8200" width="15" style="13"/>
    <col min="8201" max="8201" width="16.42578125" style="13" customWidth="1"/>
    <col min="8202" max="8202" width="15" style="13"/>
    <col min="8203" max="8203" width="17.5703125" style="13" customWidth="1"/>
    <col min="8204" max="8204" width="16.7109375" style="13" customWidth="1"/>
    <col min="8205" max="8205" width="16.5703125" style="13" customWidth="1"/>
    <col min="8206" max="8206" width="16.140625" style="13" customWidth="1"/>
    <col min="8207" max="8207" width="19" style="13" customWidth="1"/>
    <col min="8208" max="8208" width="16.140625" style="13" customWidth="1"/>
    <col min="8209" max="8209" width="19.5703125" style="13" bestFit="1" customWidth="1"/>
    <col min="8210" max="8210" width="15" style="13"/>
    <col min="8211" max="8211" width="16.5703125" style="13" bestFit="1" customWidth="1"/>
    <col min="8212" max="8449" width="15" style="13"/>
    <col min="8450" max="8450" width="5.85546875" style="13" customWidth="1"/>
    <col min="8451" max="8451" width="15" style="13"/>
    <col min="8452" max="8452" width="49.28515625" style="13" customWidth="1"/>
    <col min="8453" max="8453" width="17.140625" style="13" customWidth="1"/>
    <col min="8454" max="8454" width="15" style="13"/>
    <col min="8455" max="8455" width="16.42578125" style="13" customWidth="1"/>
    <col min="8456" max="8456" width="15" style="13"/>
    <col min="8457" max="8457" width="16.42578125" style="13" customWidth="1"/>
    <col min="8458" max="8458" width="15" style="13"/>
    <col min="8459" max="8459" width="17.5703125" style="13" customWidth="1"/>
    <col min="8460" max="8460" width="16.7109375" style="13" customWidth="1"/>
    <col min="8461" max="8461" width="16.5703125" style="13" customWidth="1"/>
    <col min="8462" max="8462" width="16.140625" style="13" customWidth="1"/>
    <col min="8463" max="8463" width="19" style="13" customWidth="1"/>
    <col min="8464" max="8464" width="16.140625" style="13" customWidth="1"/>
    <col min="8465" max="8465" width="19.5703125" style="13" bestFit="1" customWidth="1"/>
    <col min="8466" max="8466" width="15" style="13"/>
    <col min="8467" max="8467" width="16.5703125" style="13" bestFit="1" customWidth="1"/>
    <col min="8468" max="8705" width="15" style="13"/>
    <col min="8706" max="8706" width="5.85546875" style="13" customWidth="1"/>
    <col min="8707" max="8707" width="15" style="13"/>
    <col min="8708" max="8708" width="49.28515625" style="13" customWidth="1"/>
    <col min="8709" max="8709" width="17.140625" style="13" customWidth="1"/>
    <col min="8710" max="8710" width="15" style="13"/>
    <col min="8711" max="8711" width="16.42578125" style="13" customWidth="1"/>
    <col min="8712" max="8712" width="15" style="13"/>
    <col min="8713" max="8713" width="16.42578125" style="13" customWidth="1"/>
    <col min="8714" max="8714" width="15" style="13"/>
    <col min="8715" max="8715" width="17.5703125" style="13" customWidth="1"/>
    <col min="8716" max="8716" width="16.7109375" style="13" customWidth="1"/>
    <col min="8717" max="8717" width="16.5703125" style="13" customWidth="1"/>
    <col min="8718" max="8718" width="16.140625" style="13" customWidth="1"/>
    <col min="8719" max="8719" width="19" style="13" customWidth="1"/>
    <col min="8720" max="8720" width="16.140625" style="13" customWidth="1"/>
    <col min="8721" max="8721" width="19.5703125" style="13" bestFit="1" customWidth="1"/>
    <col min="8722" max="8722" width="15" style="13"/>
    <col min="8723" max="8723" width="16.5703125" style="13" bestFit="1" customWidth="1"/>
    <col min="8724" max="8961" width="15" style="13"/>
    <col min="8962" max="8962" width="5.85546875" style="13" customWidth="1"/>
    <col min="8963" max="8963" width="15" style="13"/>
    <col min="8964" max="8964" width="49.28515625" style="13" customWidth="1"/>
    <col min="8965" max="8965" width="17.140625" style="13" customWidth="1"/>
    <col min="8966" max="8966" width="15" style="13"/>
    <col min="8967" max="8967" width="16.42578125" style="13" customWidth="1"/>
    <col min="8968" max="8968" width="15" style="13"/>
    <col min="8969" max="8969" width="16.42578125" style="13" customWidth="1"/>
    <col min="8970" max="8970" width="15" style="13"/>
    <col min="8971" max="8971" width="17.5703125" style="13" customWidth="1"/>
    <col min="8972" max="8972" width="16.7109375" style="13" customWidth="1"/>
    <col min="8973" max="8973" width="16.5703125" style="13" customWidth="1"/>
    <col min="8974" max="8974" width="16.140625" style="13" customWidth="1"/>
    <col min="8975" max="8975" width="19" style="13" customWidth="1"/>
    <col min="8976" max="8976" width="16.140625" style="13" customWidth="1"/>
    <col min="8977" max="8977" width="19.5703125" style="13" bestFit="1" customWidth="1"/>
    <col min="8978" max="8978" width="15" style="13"/>
    <col min="8979" max="8979" width="16.5703125" style="13" bestFit="1" customWidth="1"/>
    <col min="8980" max="9217" width="15" style="13"/>
    <col min="9218" max="9218" width="5.85546875" style="13" customWidth="1"/>
    <col min="9219" max="9219" width="15" style="13"/>
    <col min="9220" max="9220" width="49.28515625" style="13" customWidth="1"/>
    <col min="9221" max="9221" width="17.140625" style="13" customWidth="1"/>
    <col min="9222" max="9222" width="15" style="13"/>
    <col min="9223" max="9223" width="16.42578125" style="13" customWidth="1"/>
    <col min="9224" max="9224" width="15" style="13"/>
    <col min="9225" max="9225" width="16.42578125" style="13" customWidth="1"/>
    <col min="9226" max="9226" width="15" style="13"/>
    <col min="9227" max="9227" width="17.5703125" style="13" customWidth="1"/>
    <col min="9228" max="9228" width="16.7109375" style="13" customWidth="1"/>
    <col min="9229" max="9229" width="16.5703125" style="13" customWidth="1"/>
    <col min="9230" max="9230" width="16.140625" style="13" customWidth="1"/>
    <col min="9231" max="9231" width="19" style="13" customWidth="1"/>
    <col min="9232" max="9232" width="16.140625" style="13" customWidth="1"/>
    <col min="9233" max="9233" width="19.5703125" style="13" bestFit="1" customWidth="1"/>
    <col min="9234" max="9234" width="15" style="13"/>
    <col min="9235" max="9235" width="16.5703125" style="13" bestFit="1" customWidth="1"/>
    <col min="9236" max="9473" width="15" style="13"/>
    <col min="9474" max="9474" width="5.85546875" style="13" customWidth="1"/>
    <col min="9475" max="9475" width="15" style="13"/>
    <col min="9476" max="9476" width="49.28515625" style="13" customWidth="1"/>
    <col min="9477" max="9477" width="17.140625" style="13" customWidth="1"/>
    <col min="9478" max="9478" width="15" style="13"/>
    <col min="9479" max="9479" width="16.42578125" style="13" customWidth="1"/>
    <col min="9480" max="9480" width="15" style="13"/>
    <col min="9481" max="9481" width="16.42578125" style="13" customWidth="1"/>
    <col min="9482" max="9482" width="15" style="13"/>
    <col min="9483" max="9483" width="17.5703125" style="13" customWidth="1"/>
    <col min="9484" max="9484" width="16.7109375" style="13" customWidth="1"/>
    <col min="9485" max="9485" width="16.5703125" style="13" customWidth="1"/>
    <col min="9486" max="9486" width="16.140625" style="13" customWidth="1"/>
    <col min="9487" max="9487" width="19" style="13" customWidth="1"/>
    <col min="9488" max="9488" width="16.140625" style="13" customWidth="1"/>
    <col min="9489" max="9489" width="19.5703125" style="13" bestFit="1" customWidth="1"/>
    <col min="9490" max="9490" width="15" style="13"/>
    <col min="9491" max="9491" width="16.5703125" style="13" bestFit="1" customWidth="1"/>
    <col min="9492" max="9729" width="15" style="13"/>
    <col min="9730" max="9730" width="5.85546875" style="13" customWidth="1"/>
    <col min="9731" max="9731" width="15" style="13"/>
    <col min="9732" max="9732" width="49.28515625" style="13" customWidth="1"/>
    <col min="9733" max="9733" width="17.140625" style="13" customWidth="1"/>
    <col min="9734" max="9734" width="15" style="13"/>
    <col min="9735" max="9735" width="16.42578125" style="13" customWidth="1"/>
    <col min="9736" max="9736" width="15" style="13"/>
    <col min="9737" max="9737" width="16.42578125" style="13" customWidth="1"/>
    <col min="9738" max="9738" width="15" style="13"/>
    <col min="9739" max="9739" width="17.5703125" style="13" customWidth="1"/>
    <col min="9740" max="9740" width="16.7109375" style="13" customWidth="1"/>
    <col min="9741" max="9741" width="16.5703125" style="13" customWidth="1"/>
    <col min="9742" max="9742" width="16.140625" style="13" customWidth="1"/>
    <col min="9743" max="9743" width="19" style="13" customWidth="1"/>
    <col min="9744" max="9744" width="16.140625" style="13" customWidth="1"/>
    <col min="9745" max="9745" width="19.5703125" style="13" bestFit="1" customWidth="1"/>
    <col min="9746" max="9746" width="15" style="13"/>
    <col min="9747" max="9747" width="16.5703125" style="13" bestFit="1" customWidth="1"/>
    <col min="9748" max="9985" width="15" style="13"/>
    <col min="9986" max="9986" width="5.85546875" style="13" customWidth="1"/>
    <col min="9987" max="9987" width="15" style="13"/>
    <col min="9988" max="9988" width="49.28515625" style="13" customWidth="1"/>
    <col min="9989" max="9989" width="17.140625" style="13" customWidth="1"/>
    <col min="9990" max="9990" width="15" style="13"/>
    <col min="9991" max="9991" width="16.42578125" style="13" customWidth="1"/>
    <col min="9992" max="9992" width="15" style="13"/>
    <col min="9993" max="9993" width="16.42578125" style="13" customWidth="1"/>
    <col min="9994" max="9994" width="15" style="13"/>
    <col min="9995" max="9995" width="17.5703125" style="13" customWidth="1"/>
    <col min="9996" max="9996" width="16.7109375" style="13" customWidth="1"/>
    <col min="9997" max="9997" width="16.5703125" style="13" customWidth="1"/>
    <col min="9998" max="9998" width="16.140625" style="13" customWidth="1"/>
    <col min="9999" max="9999" width="19" style="13" customWidth="1"/>
    <col min="10000" max="10000" width="16.140625" style="13" customWidth="1"/>
    <col min="10001" max="10001" width="19.5703125" style="13" bestFit="1" customWidth="1"/>
    <col min="10002" max="10002" width="15" style="13"/>
    <col min="10003" max="10003" width="16.5703125" style="13" bestFit="1" customWidth="1"/>
    <col min="10004" max="10241" width="15" style="13"/>
    <col min="10242" max="10242" width="5.85546875" style="13" customWidth="1"/>
    <col min="10243" max="10243" width="15" style="13"/>
    <col min="10244" max="10244" width="49.28515625" style="13" customWidth="1"/>
    <col min="10245" max="10245" width="17.140625" style="13" customWidth="1"/>
    <col min="10246" max="10246" width="15" style="13"/>
    <col min="10247" max="10247" width="16.42578125" style="13" customWidth="1"/>
    <col min="10248" max="10248" width="15" style="13"/>
    <col min="10249" max="10249" width="16.42578125" style="13" customWidth="1"/>
    <col min="10250" max="10250" width="15" style="13"/>
    <col min="10251" max="10251" width="17.5703125" style="13" customWidth="1"/>
    <col min="10252" max="10252" width="16.7109375" style="13" customWidth="1"/>
    <col min="10253" max="10253" width="16.5703125" style="13" customWidth="1"/>
    <col min="10254" max="10254" width="16.140625" style="13" customWidth="1"/>
    <col min="10255" max="10255" width="19" style="13" customWidth="1"/>
    <col min="10256" max="10256" width="16.140625" style="13" customWidth="1"/>
    <col min="10257" max="10257" width="19.5703125" style="13" bestFit="1" customWidth="1"/>
    <col min="10258" max="10258" width="15" style="13"/>
    <col min="10259" max="10259" width="16.5703125" style="13" bestFit="1" customWidth="1"/>
    <col min="10260" max="10497" width="15" style="13"/>
    <col min="10498" max="10498" width="5.85546875" style="13" customWidth="1"/>
    <col min="10499" max="10499" width="15" style="13"/>
    <col min="10500" max="10500" width="49.28515625" style="13" customWidth="1"/>
    <col min="10501" max="10501" width="17.140625" style="13" customWidth="1"/>
    <col min="10502" max="10502" width="15" style="13"/>
    <col min="10503" max="10503" width="16.42578125" style="13" customWidth="1"/>
    <col min="10504" max="10504" width="15" style="13"/>
    <col min="10505" max="10505" width="16.42578125" style="13" customWidth="1"/>
    <col min="10506" max="10506" width="15" style="13"/>
    <col min="10507" max="10507" width="17.5703125" style="13" customWidth="1"/>
    <col min="10508" max="10508" width="16.7109375" style="13" customWidth="1"/>
    <col min="10509" max="10509" width="16.5703125" style="13" customWidth="1"/>
    <col min="10510" max="10510" width="16.140625" style="13" customWidth="1"/>
    <col min="10511" max="10511" width="19" style="13" customWidth="1"/>
    <col min="10512" max="10512" width="16.140625" style="13" customWidth="1"/>
    <col min="10513" max="10513" width="19.5703125" style="13" bestFit="1" customWidth="1"/>
    <col min="10514" max="10514" width="15" style="13"/>
    <col min="10515" max="10515" width="16.5703125" style="13" bestFit="1" customWidth="1"/>
    <col min="10516" max="10753" width="15" style="13"/>
    <col min="10754" max="10754" width="5.85546875" style="13" customWidth="1"/>
    <col min="10755" max="10755" width="15" style="13"/>
    <col min="10756" max="10756" width="49.28515625" style="13" customWidth="1"/>
    <col min="10757" max="10757" width="17.140625" style="13" customWidth="1"/>
    <col min="10758" max="10758" width="15" style="13"/>
    <col min="10759" max="10759" width="16.42578125" style="13" customWidth="1"/>
    <col min="10760" max="10760" width="15" style="13"/>
    <col min="10761" max="10761" width="16.42578125" style="13" customWidth="1"/>
    <col min="10762" max="10762" width="15" style="13"/>
    <col min="10763" max="10763" width="17.5703125" style="13" customWidth="1"/>
    <col min="10764" max="10764" width="16.7109375" style="13" customWidth="1"/>
    <col min="10765" max="10765" width="16.5703125" style="13" customWidth="1"/>
    <col min="10766" max="10766" width="16.140625" style="13" customWidth="1"/>
    <col min="10767" max="10767" width="19" style="13" customWidth="1"/>
    <col min="10768" max="10768" width="16.140625" style="13" customWidth="1"/>
    <col min="10769" max="10769" width="19.5703125" style="13" bestFit="1" customWidth="1"/>
    <col min="10770" max="10770" width="15" style="13"/>
    <col min="10771" max="10771" width="16.5703125" style="13" bestFit="1" customWidth="1"/>
    <col min="10772" max="11009" width="15" style="13"/>
    <col min="11010" max="11010" width="5.85546875" style="13" customWidth="1"/>
    <col min="11011" max="11011" width="15" style="13"/>
    <col min="11012" max="11012" width="49.28515625" style="13" customWidth="1"/>
    <col min="11013" max="11013" width="17.140625" style="13" customWidth="1"/>
    <col min="11014" max="11014" width="15" style="13"/>
    <col min="11015" max="11015" width="16.42578125" style="13" customWidth="1"/>
    <col min="11016" max="11016" width="15" style="13"/>
    <col min="11017" max="11017" width="16.42578125" style="13" customWidth="1"/>
    <col min="11018" max="11018" width="15" style="13"/>
    <col min="11019" max="11019" width="17.5703125" style="13" customWidth="1"/>
    <col min="11020" max="11020" width="16.7109375" style="13" customWidth="1"/>
    <col min="11021" max="11021" width="16.5703125" style="13" customWidth="1"/>
    <col min="11022" max="11022" width="16.140625" style="13" customWidth="1"/>
    <col min="11023" max="11023" width="19" style="13" customWidth="1"/>
    <col min="11024" max="11024" width="16.140625" style="13" customWidth="1"/>
    <col min="11025" max="11025" width="19.5703125" style="13" bestFit="1" customWidth="1"/>
    <col min="11026" max="11026" width="15" style="13"/>
    <col min="11027" max="11027" width="16.5703125" style="13" bestFit="1" customWidth="1"/>
    <col min="11028" max="11265" width="15" style="13"/>
    <col min="11266" max="11266" width="5.85546875" style="13" customWidth="1"/>
    <col min="11267" max="11267" width="15" style="13"/>
    <col min="11268" max="11268" width="49.28515625" style="13" customWidth="1"/>
    <col min="11269" max="11269" width="17.140625" style="13" customWidth="1"/>
    <col min="11270" max="11270" width="15" style="13"/>
    <col min="11271" max="11271" width="16.42578125" style="13" customWidth="1"/>
    <col min="11272" max="11272" width="15" style="13"/>
    <col min="11273" max="11273" width="16.42578125" style="13" customWidth="1"/>
    <col min="11274" max="11274" width="15" style="13"/>
    <col min="11275" max="11275" width="17.5703125" style="13" customWidth="1"/>
    <col min="11276" max="11276" width="16.7109375" style="13" customWidth="1"/>
    <col min="11277" max="11277" width="16.5703125" style="13" customWidth="1"/>
    <col min="11278" max="11278" width="16.140625" style="13" customWidth="1"/>
    <col min="11279" max="11279" width="19" style="13" customWidth="1"/>
    <col min="11280" max="11280" width="16.140625" style="13" customWidth="1"/>
    <col min="11281" max="11281" width="19.5703125" style="13" bestFit="1" customWidth="1"/>
    <col min="11282" max="11282" width="15" style="13"/>
    <col min="11283" max="11283" width="16.5703125" style="13" bestFit="1" customWidth="1"/>
    <col min="11284" max="11521" width="15" style="13"/>
    <col min="11522" max="11522" width="5.85546875" style="13" customWidth="1"/>
    <col min="11523" max="11523" width="15" style="13"/>
    <col min="11524" max="11524" width="49.28515625" style="13" customWidth="1"/>
    <col min="11525" max="11525" width="17.140625" style="13" customWidth="1"/>
    <col min="11526" max="11526" width="15" style="13"/>
    <col min="11527" max="11527" width="16.42578125" style="13" customWidth="1"/>
    <col min="11528" max="11528" width="15" style="13"/>
    <col min="11529" max="11529" width="16.42578125" style="13" customWidth="1"/>
    <col min="11530" max="11530" width="15" style="13"/>
    <col min="11531" max="11531" width="17.5703125" style="13" customWidth="1"/>
    <col min="11532" max="11532" width="16.7109375" style="13" customWidth="1"/>
    <col min="11533" max="11533" width="16.5703125" style="13" customWidth="1"/>
    <col min="11534" max="11534" width="16.140625" style="13" customWidth="1"/>
    <col min="11535" max="11535" width="19" style="13" customWidth="1"/>
    <col min="11536" max="11536" width="16.140625" style="13" customWidth="1"/>
    <col min="11537" max="11537" width="19.5703125" style="13" bestFit="1" customWidth="1"/>
    <col min="11538" max="11538" width="15" style="13"/>
    <col min="11539" max="11539" width="16.5703125" style="13" bestFit="1" customWidth="1"/>
    <col min="11540" max="11777" width="15" style="13"/>
    <col min="11778" max="11778" width="5.85546875" style="13" customWidth="1"/>
    <col min="11779" max="11779" width="15" style="13"/>
    <col min="11780" max="11780" width="49.28515625" style="13" customWidth="1"/>
    <col min="11781" max="11781" width="17.140625" style="13" customWidth="1"/>
    <col min="11782" max="11782" width="15" style="13"/>
    <col min="11783" max="11783" width="16.42578125" style="13" customWidth="1"/>
    <col min="11784" max="11784" width="15" style="13"/>
    <col min="11785" max="11785" width="16.42578125" style="13" customWidth="1"/>
    <col min="11786" max="11786" width="15" style="13"/>
    <col min="11787" max="11787" width="17.5703125" style="13" customWidth="1"/>
    <col min="11788" max="11788" width="16.7109375" style="13" customWidth="1"/>
    <col min="11789" max="11789" width="16.5703125" style="13" customWidth="1"/>
    <col min="11790" max="11790" width="16.140625" style="13" customWidth="1"/>
    <col min="11791" max="11791" width="19" style="13" customWidth="1"/>
    <col min="11792" max="11792" width="16.140625" style="13" customWidth="1"/>
    <col min="11793" max="11793" width="19.5703125" style="13" bestFit="1" customWidth="1"/>
    <col min="11794" max="11794" width="15" style="13"/>
    <col min="11795" max="11795" width="16.5703125" style="13" bestFit="1" customWidth="1"/>
    <col min="11796" max="12033" width="15" style="13"/>
    <col min="12034" max="12034" width="5.85546875" style="13" customWidth="1"/>
    <col min="12035" max="12035" width="15" style="13"/>
    <col min="12036" max="12036" width="49.28515625" style="13" customWidth="1"/>
    <col min="12037" max="12037" width="17.140625" style="13" customWidth="1"/>
    <col min="12038" max="12038" width="15" style="13"/>
    <col min="12039" max="12039" width="16.42578125" style="13" customWidth="1"/>
    <col min="12040" max="12040" width="15" style="13"/>
    <col min="12041" max="12041" width="16.42578125" style="13" customWidth="1"/>
    <col min="12042" max="12042" width="15" style="13"/>
    <col min="12043" max="12043" width="17.5703125" style="13" customWidth="1"/>
    <col min="12044" max="12044" width="16.7109375" style="13" customWidth="1"/>
    <col min="12045" max="12045" width="16.5703125" style="13" customWidth="1"/>
    <col min="12046" max="12046" width="16.140625" style="13" customWidth="1"/>
    <col min="12047" max="12047" width="19" style="13" customWidth="1"/>
    <col min="12048" max="12048" width="16.140625" style="13" customWidth="1"/>
    <col min="12049" max="12049" width="19.5703125" style="13" bestFit="1" customWidth="1"/>
    <col min="12050" max="12050" width="15" style="13"/>
    <col min="12051" max="12051" width="16.5703125" style="13" bestFit="1" customWidth="1"/>
    <col min="12052" max="12289" width="15" style="13"/>
    <col min="12290" max="12290" width="5.85546875" style="13" customWidth="1"/>
    <col min="12291" max="12291" width="15" style="13"/>
    <col min="12292" max="12292" width="49.28515625" style="13" customWidth="1"/>
    <col min="12293" max="12293" width="17.140625" style="13" customWidth="1"/>
    <col min="12294" max="12294" width="15" style="13"/>
    <col min="12295" max="12295" width="16.42578125" style="13" customWidth="1"/>
    <col min="12296" max="12296" width="15" style="13"/>
    <col min="12297" max="12297" width="16.42578125" style="13" customWidth="1"/>
    <col min="12298" max="12298" width="15" style="13"/>
    <col min="12299" max="12299" width="17.5703125" style="13" customWidth="1"/>
    <col min="12300" max="12300" width="16.7109375" style="13" customWidth="1"/>
    <col min="12301" max="12301" width="16.5703125" style="13" customWidth="1"/>
    <col min="12302" max="12302" width="16.140625" style="13" customWidth="1"/>
    <col min="12303" max="12303" width="19" style="13" customWidth="1"/>
    <col min="12304" max="12304" width="16.140625" style="13" customWidth="1"/>
    <col min="12305" max="12305" width="19.5703125" style="13" bestFit="1" customWidth="1"/>
    <col min="12306" max="12306" width="15" style="13"/>
    <col min="12307" max="12307" width="16.5703125" style="13" bestFit="1" customWidth="1"/>
    <col min="12308" max="12545" width="15" style="13"/>
    <col min="12546" max="12546" width="5.85546875" style="13" customWidth="1"/>
    <col min="12547" max="12547" width="15" style="13"/>
    <col min="12548" max="12548" width="49.28515625" style="13" customWidth="1"/>
    <col min="12549" max="12549" width="17.140625" style="13" customWidth="1"/>
    <col min="12550" max="12550" width="15" style="13"/>
    <col min="12551" max="12551" width="16.42578125" style="13" customWidth="1"/>
    <col min="12552" max="12552" width="15" style="13"/>
    <col min="12553" max="12553" width="16.42578125" style="13" customWidth="1"/>
    <col min="12554" max="12554" width="15" style="13"/>
    <col min="12555" max="12555" width="17.5703125" style="13" customWidth="1"/>
    <col min="12556" max="12556" width="16.7109375" style="13" customWidth="1"/>
    <col min="12557" max="12557" width="16.5703125" style="13" customWidth="1"/>
    <col min="12558" max="12558" width="16.140625" style="13" customWidth="1"/>
    <col min="12559" max="12559" width="19" style="13" customWidth="1"/>
    <col min="12560" max="12560" width="16.140625" style="13" customWidth="1"/>
    <col min="12561" max="12561" width="19.5703125" style="13" bestFit="1" customWidth="1"/>
    <col min="12562" max="12562" width="15" style="13"/>
    <col min="12563" max="12563" width="16.5703125" style="13" bestFit="1" customWidth="1"/>
    <col min="12564" max="12801" width="15" style="13"/>
    <col min="12802" max="12802" width="5.85546875" style="13" customWidth="1"/>
    <col min="12803" max="12803" width="15" style="13"/>
    <col min="12804" max="12804" width="49.28515625" style="13" customWidth="1"/>
    <col min="12805" max="12805" width="17.140625" style="13" customWidth="1"/>
    <col min="12806" max="12806" width="15" style="13"/>
    <col min="12807" max="12807" width="16.42578125" style="13" customWidth="1"/>
    <col min="12808" max="12808" width="15" style="13"/>
    <col min="12809" max="12809" width="16.42578125" style="13" customWidth="1"/>
    <col min="12810" max="12810" width="15" style="13"/>
    <col min="12811" max="12811" width="17.5703125" style="13" customWidth="1"/>
    <col min="12812" max="12812" width="16.7109375" style="13" customWidth="1"/>
    <col min="12813" max="12813" width="16.5703125" style="13" customWidth="1"/>
    <col min="12814" max="12814" width="16.140625" style="13" customWidth="1"/>
    <col min="12815" max="12815" width="19" style="13" customWidth="1"/>
    <col min="12816" max="12816" width="16.140625" style="13" customWidth="1"/>
    <col min="12817" max="12817" width="19.5703125" style="13" bestFit="1" customWidth="1"/>
    <col min="12818" max="12818" width="15" style="13"/>
    <col min="12819" max="12819" width="16.5703125" style="13" bestFit="1" customWidth="1"/>
    <col min="12820" max="13057" width="15" style="13"/>
    <col min="13058" max="13058" width="5.85546875" style="13" customWidth="1"/>
    <col min="13059" max="13059" width="15" style="13"/>
    <col min="13060" max="13060" width="49.28515625" style="13" customWidth="1"/>
    <col min="13061" max="13061" width="17.140625" style="13" customWidth="1"/>
    <col min="13062" max="13062" width="15" style="13"/>
    <col min="13063" max="13063" width="16.42578125" style="13" customWidth="1"/>
    <col min="13064" max="13064" width="15" style="13"/>
    <col min="13065" max="13065" width="16.42578125" style="13" customWidth="1"/>
    <col min="13066" max="13066" width="15" style="13"/>
    <col min="13067" max="13067" width="17.5703125" style="13" customWidth="1"/>
    <col min="13068" max="13068" width="16.7109375" style="13" customWidth="1"/>
    <col min="13069" max="13069" width="16.5703125" style="13" customWidth="1"/>
    <col min="13070" max="13070" width="16.140625" style="13" customWidth="1"/>
    <col min="13071" max="13071" width="19" style="13" customWidth="1"/>
    <col min="13072" max="13072" width="16.140625" style="13" customWidth="1"/>
    <col min="13073" max="13073" width="19.5703125" style="13" bestFit="1" customWidth="1"/>
    <col min="13074" max="13074" width="15" style="13"/>
    <col min="13075" max="13075" width="16.5703125" style="13" bestFit="1" customWidth="1"/>
    <col min="13076" max="13313" width="15" style="13"/>
    <col min="13314" max="13314" width="5.85546875" style="13" customWidth="1"/>
    <col min="13315" max="13315" width="15" style="13"/>
    <col min="13316" max="13316" width="49.28515625" style="13" customWidth="1"/>
    <col min="13317" max="13317" width="17.140625" style="13" customWidth="1"/>
    <col min="13318" max="13318" width="15" style="13"/>
    <col min="13319" max="13319" width="16.42578125" style="13" customWidth="1"/>
    <col min="13320" max="13320" width="15" style="13"/>
    <col min="13321" max="13321" width="16.42578125" style="13" customWidth="1"/>
    <col min="13322" max="13322" width="15" style="13"/>
    <col min="13323" max="13323" width="17.5703125" style="13" customWidth="1"/>
    <col min="13324" max="13324" width="16.7109375" style="13" customWidth="1"/>
    <col min="13325" max="13325" width="16.5703125" style="13" customWidth="1"/>
    <col min="13326" max="13326" width="16.140625" style="13" customWidth="1"/>
    <col min="13327" max="13327" width="19" style="13" customWidth="1"/>
    <col min="13328" max="13328" width="16.140625" style="13" customWidth="1"/>
    <col min="13329" max="13329" width="19.5703125" style="13" bestFit="1" customWidth="1"/>
    <col min="13330" max="13330" width="15" style="13"/>
    <col min="13331" max="13331" width="16.5703125" style="13" bestFit="1" customWidth="1"/>
    <col min="13332" max="13569" width="15" style="13"/>
    <col min="13570" max="13570" width="5.85546875" style="13" customWidth="1"/>
    <col min="13571" max="13571" width="15" style="13"/>
    <col min="13572" max="13572" width="49.28515625" style="13" customWidth="1"/>
    <col min="13573" max="13573" width="17.140625" style="13" customWidth="1"/>
    <col min="13574" max="13574" width="15" style="13"/>
    <col min="13575" max="13575" width="16.42578125" style="13" customWidth="1"/>
    <col min="13576" max="13576" width="15" style="13"/>
    <col min="13577" max="13577" width="16.42578125" style="13" customWidth="1"/>
    <col min="13578" max="13578" width="15" style="13"/>
    <col min="13579" max="13579" width="17.5703125" style="13" customWidth="1"/>
    <col min="13580" max="13580" width="16.7109375" style="13" customWidth="1"/>
    <col min="13581" max="13581" width="16.5703125" style="13" customWidth="1"/>
    <col min="13582" max="13582" width="16.140625" style="13" customWidth="1"/>
    <col min="13583" max="13583" width="19" style="13" customWidth="1"/>
    <col min="13584" max="13584" width="16.140625" style="13" customWidth="1"/>
    <col min="13585" max="13585" width="19.5703125" style="13" bestFit="1" customWidth="1"/>
    <col min="13586" max="13586" width="15" style="13"/>
    <col min="13587" max="13587" width="16.5703125" style="13" bestFit="1" customWidth="1"/>
    <col min="13588" max="13825" width="15" style="13"/>
    <col min="13826" max="13826" width="5.85546875" style="13" customWidth="1"/>
    <col min="13827" max="13827" width="15" style="13"/>
    <col min="13828" max="13828" width="49.28515625" style="13" customWidth="1"/>
    <col min="13829" max="13829" width="17.140625" style="13" customWidth="1"/>
    <col min="13830" max="13830" width="15" style="13"/>
    <col min="13831" max="13831" width="16.42578125" style="13" customWidth="1"/>
    <col min="13832" max="13832" width="15" style="13"/>
    <col min="13833" max="13833" width="16.42578125" style="13" customWidth="1"/>
    <col min="13834" max="13834" width="15" style="13"/>
    <col min="13835" max="13835" width="17.5703125" style="13" customWidth="1"/>
    <col min="13836" max="13836" width="16.7109375" style="13" customWidth="1"/>
    <col min="13837" max="13837" width="16.5703125" style="13" customWidth="1"/>
    <col min="13838" max="13838" width="16.140625" style="13" customWidth="1"/>
    <col min="13839" max="13839" width="19" style="13" customWidth="1"/>
    <col min="13840" max="13840" width="16.140625" style="13" customWidth="1"/>
    <col min="13841" max="13841" width="19.5703125" style="13" bestFit="1" customWidth="1"/>
    <col min="13842" max="13842" width="15" style="13"/>
    <col min="13843" max="13843" width="16.5703125" style="13" bestFit="1" customWidth="1"/>
    <col min="13844" max="14081" width="15" style="13"/>
    <col min="14082" max="14082" width="5.85546875" style="13" customWidth="1"/>
    <col min="14083" max="14083" width="15" style="13"/>
    <col min="14084" max="14084" width="49.28515625" style="13" customWidth="1"/>
    <col min="14085" max="14085" width="17.140625" style="13" customWidth="1"/>
    <col min="14086" max="14086" width="15" style="13"/>
    <col min="14087" max="14087" width="16.42578125" style="13" customWidth="1"/>
    <col min="14088" max="14088" width="15" style="13"/>
    <col min="14089" max="14089" width="16.42578125" style="13" customWidth="1"/>
    <col min="14090" max="14090" width="15" style="13"/>
    <col min="14091" max="14091" width="17.5703125" style="13" customWidth="1"/>
    <col min="14092" max="14092" width="16.7109375" style="13" customWidth="1"/>
    <col min="14093" max="14093" width="16.5703125" style="13" customWidth="1"/>
    <col min="14094" max="14094" width="16.140625" style="13" customWidth="1"/>
    <col min="14095" max="14095" width="19" style="13" customWidth="1"/>
    <col min="14096" max="14096" width="16.140625" style="13" customWidth="1"/>
    <col min="14097" max="14097" width="19.5703125" style="13" bestFit="1" customWidth="1"/>
    <col min="14098" max="14098" width="15" style="13"/>
    <col min="14099" max="14099" width="16.5703125" style="13" bestFit="1" customWidth="1"/>
    <col min="14100" max="14337" width="15" style="13"/>
    <col min="14338" max="14338" width="5.85546875" style="13" customWidth="1"/>
    <col min="14339" max="14339" width="15" style="13"/>
    <col min="14340" max="14340" width="49.28515625" style="13" customWidth="1"/>
    <col min="14341" max="14341" width="17.140625" style="13" customWidth="1"/>
    <col min="14342" max="14342" width="15" style="13"/>
    <col min="14343" max="14343" width="16.42578125" style="13" customWidth="1"/>
    <col min="14344" max="14344" width="15" style="13"/>
    <col min="14345" max="14345" width="16.42578125" style="13" customWidth="1"/>
    <col min="14346" max="14346" width="15" style="13"/>
    <col min="14347" max="14347" width="17.5703125" style="13" customWidth="1"/>
    <col min="14348" max="14348" width="16.7109375" style="13" customWidth="1"/>
    <col min="14349" max="14349" width="16.5703125" style="13" customWidth="1"/>
    <col min="14350" max="14350" width="16.140625" style="13" customWidth="1"/>
    <col min="14351" max="14351" width="19" style="13" customWidth="1"/>
    <col min="14352" max="14352" width="16.140625" style="13" customWidth="1"/>
    <col min="14353" max="14353" width="19.5703125" style="13" bestFit="1" customWidth="1"/>
    <col min="14354" max="14354" width="15" style="13"/>
    <col min="14355" max="14355" width="16.5703125" style="13" bestFit="1" customWidth="1"/>
    <col min="14356" max="14593" width="15" style="13"/>
    <col min="14594" max="14594" width="5.85546875" style="13" customWidth="1"/>
    <col min="14595" max="14595" width="15" style="13"/>
    <col min="14596" max="14596" width="49.28515625" style="13" customWidth="1"/>
    <col min="14597" max="14597" width="17.140625" style="13" customWidth="1"/>
    <col min="14598" max="14598" width="15" style="13"/>
    <col min="14599" max="14599" width="16.42578125" style="13" customWidth="1"/>
    <col min="14600" max="14600" width="15" style="13"/>
    <col min="14601" max="14601" width="16.42578125" style="13" customWidth="1"/>
    <col min="14602" max="14602" width="15" style="13"/>
    <col min="14603" max="14603" width="17.5703125" style="13" customWidth="1"/>
    <col min="14604" max="14604" width="16.7109375" style="13" customWidth="1"/>
    <col min="14605" max="14605" width="16.5703125" style="13" customWidth="1"/>
    <col min="14606" max="14606" width="16.140625" style="13" customWidth="1"/>
    <col min="14607" max="14607" width="19" style="13" customWidth="1"/>
    <col min="14608" max="14608" width="16.140625" style="13" customWidth="1"/>
    <col min="14609" max="14609" width="19.5703125" style="13" bestFit="1" customWidth="1"/>
    <col min="14610" max="14610" width="15" style="13"/>
    <col min="14611" max="14611" width="16.5703125" style="13" bestFit="1" customWidth="1"/>
    <col min="14612" max="14849" width="15" style="13"/>
    <col min="14850" max="14850" width="5.85546875" style="13" customWidth="1"/>
    <col min="14851" max="14851" width="15" style="13"/>
    <col min="14852" max="14852" width="49.28515625" style="13" customWidth="1"/>
    <col min="14853" max="14853" width="17.140625" style="13" customWidth="1"/>
    <col min="14854" max="14854" width="15" style="13"/>
    <col min="14855" max="14855" width="16.42578125" style="13" customWidth="1"/>
    <col min="14856" max="14856" width="15" style="13"/>
    <col min="14857" max="14857" width="16.42578125" style="13" customWidth="1"/>
    <col min="14858" max="14858" width="15" style="13"/>
    <col min="14859" max="14859" width="17.5703125" style="13" customWidth="1"/>
    <col min="14860" max="14860" width="16.7109375" style="13" customWidth="1"/>
    <col min="14861" max="14861" width="16.5703125" style="13" customWidth="1"/>
    <col min="14862" max="14862" width="16.140625" style="13" customWidth="1"/>
    <col min="14863" max="14863" width="19" style="13" customWidth="1"/>
    <col min="14864" max="14864" width="16.140625" style="13" customWidth="1"/>
    <col min="14865" max="14865" width="19.5703125" style="13" bestFit="1" customWidth="1"/>
    <col min="14866" max="14866" width="15" style="13"/>
    <col min="14867" max="14867" width="16.5703125" style="13" bestFit="1" customWidth="1"/>
    <col min="14868" max="15105" width="15" style="13"/>
    <col min="15106" max="15106" width="5.85546875" style="13" customWidth="1"/>
    <col min="15107" max="15107" width="15" style="13"/>
    <col min="15108" max="15108" width="49.28515625" style="13" customWidth="1"/>
    <col min="15109" max="15109" width="17.140625" style="13" customWidth="1"/>
    <col min="15110" max="15110" width="15" style="13"/>
    <col min="15111" max="15111" width="16.42578125" style="13" customWidth="1"/>
    <col min="15112" max="15112" width="15" style="13"/>
    <col min="15113" max="15113" width="16.42578125" style="13" customWidth="1"/>
    <col min="15114" max="15114" width="15" style="13"/>
    <col min="15115" max="15115" width="17.5703125" style="13" customWidth="1"/>
    <col min="15116" max="15116" width="16.7109375" style="13" customWidth="1"/>
    <col min="15117" max="15117" width="16.5703125" style="13" customWidth="1"/>
    <col min="15118" max="15118" width="16.140625" style="13" customWidth="1"/>
    <col min="15119" max="15119" width="19" style="13" customWidth="1"/>
    <col min="15120" max="15120" width="16.140625" style="13" customWidth="1"/>
    <col min="15121" max="15121" width="19.5703125" style="13" bestFit="1" customWidth="1"/>
    <col min="15122" max="15122" width="15" style="13"/>
    <col min="15123" max="15123" width="16.5703125" style="13" bestFit="1" customWidth="1"/>
    <col min="15124" max="15361" width="15" style="13"/>
    <col min="15362" max="15362" width="5.85546875" style="13" customWidth="1"/>
    <col min="15363" max="15363" width="15" style="13"/>
    <col min="15364" max="15364" width="49.28515625" style="13" customWidth="1"/>
    <col min="15365" max="15365" width="17.140625" style="13" customWidth="1"/>
    <col min="15366" max="15366" width="15" style="13"/>
    <col min="15367" max="15367" width="16.42578125" style="13" customWidth="1"/>
    <col min="15368" max="15368" width="15" style="13"/>
    <col min="15369" max="15369" width="16.42578125" style="13" customWidth="1"/>
    <col min="15370" max="15370" width="15" style="13"/>
    <col min="15371" max="15371" width="17.5703125" style="13" customWidth="1"/>
    <col min="15372" max="15372" width="16.7109375" style="13" customWidth="1"/>
    <col min="15373" max="15373" width="16.5703125" style="13" customWidth="1"/>
    <col min="15374" max="15374" width="16.140625" style="13" customWidth="1"/>
    <col min="15375" max="15375" width="19" style="13" customWidth="1"/>
    <col min="15376" max="15376" width="16.140625" style="13" customWidth="1"/>
    <col min="15377" max="15377" width="19.5703125" style="13" bestFit="1" customWidth="1"/>
    <col min="15378" max="15378" width="15" style="13"/>
    <col min="15379" max="15379" width="16.5703125" style="13" bestFit="1" customWidth="1"/>
    <col min="15380" max="15617" width="15" style="13"/>
    <col min="15618" max="15618" width="5.85546875" style="13" customWidth="1"/>
    <col min="15619" max="15619" width="15" style="13"/>
    <col min="15620" max="15620" width="49.28515625" style="13" customWidth="1"/>
    <col min="15621" max="15621" width="17.140625" style="13" customWidth="1"/>
    <col min="15622" max="15622" width="15" style="13"/>
    <col min="15623" max="15623" width="16.42578125" style="13" customWidth="1"/>
    <col min="15624" max="15624" width="15" style="13"/>
    <col min="15625" max="15625" width="16.42578125" style="13" customWidth="1"/>
    <col min="15626" max="15626" width="15" style="13"/>
    <col min="15627" max="15627" width="17.5703125" style="13" customWidth="1"/>
    <col min="15628" max="15628" width="16.7109375" style="13" customWidth="1"/>
    <col min="15629" max="15629" width="16.5703125" style="13" customWidth="1"/>
    <col min="15630" max="15630" width="16.140625" style="13" customWidth="1"/>
    <col min="15631" max="15631" width="19" style="13" customWidth="1"/>
    <col min="15632" max="15632" width="16.140625" style="13" customWidth="1"/>
    <col min="15633" max="15633" width="19.5703125" style="13" bestFit="1" customWidth="1"/>
    <col min="15634" max="15634" width="15" style="13"/>
    <col min="15635" max="15635" width="16.5703125" style="13" bestFit="1" customWidth="1"/>
    <col min="15636" max="15873" width="15" style="13"/>
    <col min="15874" max="15874" width="5.85546875" style="13" customWidth="1"/>
    <col min="15875" max="15875" width="15" style="13"/>
    <col min="15876" max="15876" width="49.28515625" style="13" customWidth="1"/>
    <col min="15877" max="15877" width="17.140625" style="13" customWidth="1"/>
    <col min="15878" max="15878" width="15" style="13"/>
    <col min="15879" max="15879" width="16.42578125" style="13" customWidth="1"/>
    <col min="15880" max="15880" width="15" style="13"/>
    <col min="15881" max="15881" width="16.42578125" style="13" customWidth="1"/>
    <col min="15882" max="15882" width="15" style="13"/>
    <col min="15883" max="15883" width="17.5703125" style="13" customWidth="1"/>
    <col min="15884" max="15884" width="16.7109375" style="13" customWidth="1"/>
    <col min="15885" max="15885" width="16.5703125" style="13" customWidth="1"/>
    <col min="15886" max="15886" width="16.140625" style="13" customWidth="1"/>
    <col min="15887" max="15887" width="19" style="13" customWidth="1"/>
    <col min="15888" max="15888" width="16.140625" style="13" customWidth="1"/>
    <col min="15889" max="15889" width="19.5703125" style="13" bestFit="1" customWidth="1"/>
    <col min="15890" max="15890" width="15" style="13"/>
    <col min="15891" max="15891" width="16.5703125" style="13" bestFit="1" customWidth="1"/>
    <col min="15892" max="16129" width="15" style="13"/>
    <col min="16130" max="16130" width="5.85546875" style="13" customWidth="1"/>
    <col min="16131" max="16131" width="15" style="13"/>
    <col min="16132" max="16132" width="49.28515625" style="13" customWidth="1"/>
    <col min="16133" max="16133" width="17.140625" style="13" customWidth="1"/>
    <col min="16134" max="16134" width="15" style="13"/>
    <col min="16135" max="16135" width="16.42578125" style="13" customWidth="1"/>
    <col min="16136" max="16136" width="15" style="13"/>
    <col min="16137" max="16137" width="16.42578125" style="13" customWidth="1"/>
    <col min="16138" max="16138" width="15" style="13"/>
    <col min="16139" max="16139" width="17.5703125" style="13" customWidth="1"/>
    <col min="16140" max="16140" width="16.7109375" style="13" customWidth="1"/>
    <col min="16141" max="16141" width="16.5703125" style="13" customWidth="1"/>
    <col min="16142" max="16142" width="16.140625" style="13" customWidth="1"/>
    <col min="16143" max="16143" width="19" style="13" customWidth="1"/>
    <col min="16144" max="16144" width="16.140625" style="13" customWidth="1"/>
    <col min="16145" max="16145" width="19.5703125" style="13" bestFit="1" customWidth="1"/>
    <col min="16146" max="16146" width="15" style="13"/>
    <col min="16147" max="16147" width="16.5703125" style="13" bestFit="1" customWidth="1"/>
    <col min="16148" max="16384" width="15" style="13"/>
  </cols>
  <sheetData>
    <row r="2" spans="3:17" x14ac:dyDescent="0.3">
      <c r="C2" s="12"/>
    </row>
    <row r="3" spans="3:17" ht="29.45" customHeight="1" x14ac:dyDescent="0.3">
      <c r="C3" s="12" t="s">
        <v>79</v>
      </c>
      <c r="D3" s="12"/>
    </row>
    <row r="5" spans="3:17" ht="23.25" x14ac:dyDescent="0.35">
      <c r="C5" s="14"/>
      <c r="D5" s="14"/>
      <c r="E5" s="14"/>
      <c r="F5" s="14"/>
      <c r="G5" s="14"/>
      <c r="H5" s="14"/>
      <c r="I5" s="14"/>
      <c r="J5" s="14"/>
      <c r="K5" s="14"/>
      <c r="L5" s="14"/>
      <c r="M5" s="14"/>
      <c r="N5" s="14"/>
      <c r="O5" s="14"/>
      <c r="P5" s="14"/>
      <c r="Q5" s="14"/>
    </row>
    <row r="6" spans="3:17" ht="23.25" x14ac:dyDescent="0.35">
      <c r="C6" s="15" t="s">
        <v>50</v>
      </c>
      <c r="D6" s="14"/>
      <c r="E6" s="46" t="s">
        <v>59</v>
      </c>
      <c r="F6" s="46"/>
      <c r="G6" s="46"/>
      <c r="H6" s="47" t="s">
        <v>60</v>
      </c>
      <c r="I6" s="47"/>
      <c r="J6" s="47"/>
      <c r="K6" s="48" t="s">
        <v>61</v>
      </c>
      <c r="L6" s="48"/>
      <c r="M6" s="48"/>
      <c r="N6" s="49" t="s">
        <v>62</v>
      </c>
      <c r="O6" s="49"/>
      <c r="P6" s="49"/>
      <c r="Q6" s="14"/>
    </row>
    <row r="7" spans="3:17" ht="23.25" x14ac:dyDescent="0.35">
      <c r="C7" s="16" t="s">
        <v>63</v>
      </c>
      <c r="D7" s="14"/>
      <c r="E7" s="17">
        <v>44562</v>
      </c>
      <c r="F7" s="17">
        <v>44593</v>
      </c>
      <c r="G7" s="17">
        <v>44621</v>
      </c>
      <c r="H7" s="17">
        <v>44652</v>
      </c>
      <c r="I7" s="17">
        <v>44682</v>
      </c>
      <c r="J7" s="17">
        <v>44713</v>
      </c>
      <c r="K7" s="17">
        <v>44743</v>
      </c>
      <c r="L7" s="17">
        <v>44774</v>
      </c>
      <c r="M7" s="17">
        <v>44805</v>
      </c>
      <c r="N7" s="17">
        <v>44835</v>
      </c>
      <c r="O7" s="17">
        <v>44866</v>
      </c>
      <c r="P7" s="17">
        <v>44896</v>
      </c>
      <c r="Q7" s="18" t="s">
        <v>64</v>
      </c>
    </row>
    <row r="8" spans="3:17" ht="23.25" x14ac:dyDescent="0.35">
      <c r="C8" s="14"/>
      <c r="D8" s="14"/>
      <c r="E8" s="19" t="s">
        <v>65</v>
      </c>
      <c r="F8" s="19" t="s">
        <v>65</v>
      </c>
      <c r="G8" s="19" t="s">
        <v>65</v>
      </c>
      <c r="H8" s="19" t="s">
        <v>65</v>
      </c>
      <c r="I8" s="19" t="s">
        <v>65</v>
      </c>
      <c r="J8" s="19" t="s">
        <v>65</v>
      </c>
      <c r="K8" s="19" t="s">
        <v>65</v>
      </c>
      <c r="L8" s="19" t="s">
        <v>65</v>
      </c>
      <c r="M8" s="19" t="s">
        <v>65</v>
      </c>
      <c r="N8" s="19" t="s">
        <v>65</v>
      </c>
      <c r="O8" s="19" t="s">
        <v>65</v>
      </c>
      <c r="P8" s="19" t="s">
        <v>65</v>
      </c>
      <c r="Q8" s="19" t="s">
        <v>65</v>
      </c>
    </row>
    <row r="9" spans="3:17" ht="23.25" x14ac:dyDescent="0.35">
      <c r="C9" s="14" t="s">
        <v>51</v>
      </c>
      <c r="D9" s="14"/>
      <c r="E9" s="20">
        <v>5000</v>
      </c>
      <c r="F9" s="20">
        <v>3000</v>
      </c>
      <c r="G9" s="20">
        <v>2000</v>
      </c>
      <c r="H9" s="20">
        <v>1000</v>
      </c>
      <c r="I9" s="20"/>
      <c r="J9" s="20"/>
      <c r="K9" s="20"/>
      <c r="L9" s="20"/>
      <c r="M9" s="20"/>
      <c r="N9" s="20"/>
      <c r="O9" s="20"/>
      <c r="P9" s="20"/>
      <c r="Q9" s="21">
        <f>SUM(E9:P9)</f>
        <v>11000</v>
      </c>
    </row>
    <row r="10" spans="3:17" ht="23.25" x14ac:dyDescent="0.35">
      <c r="C10" s="14" t="s">
        <v>80</v>
      </c>
      <c r="D10" s="14"/>
      <c r="E10" s="23"/>
      <c r="F10" s="23"/>
      <c r="G10" s="23">
        <v>5</v>
      </c>
      <c r="H10" s="23">
        <v>10</v>
      </c>
      <c r="I10" s="23">
        <v>10</v>
      </c>
      <c r="J10" s="23">
        <v>12</v>
      </c>
      <c r="K10" s="23">
        <v>12</v>
      </c>
      <c r="L10" s="23">
        <v>12</v>
      </c>
      <c r="M10" s="23">
        <v>12</v>
      </c>
      <c r="N10" s="23">
        <v>12</v>
      </c>
      <c r="O10" s="23">
        <v>15</v>
      </c>
      <c r="P10" s="23">
        <v>15</v>
      </c>
      <c r="Q10" s="20">
        <v>10</v>
      </c>
    </row>
    <row r="11" spans="3:17" ht="23.25" x14ac:dyDescent="0.35">
      <c r="C11" s="14" t="s">
        <v>81</v>
      </c>
      <c r="D11" s="14"/>
      <c r="E11" s="23">
        <v>20</v>
      </c>
      <c r="F11" s="23">
        <v>20</v>
      </c>
      <c r="G11" s="23">
        <v>20</v>
      </c>
      <c r="H11" s="23">
        <v>20</v>
      </c>
      <c r="I11" s="23">
        <v>20</v>
      </c>
      <c r="J11" s="23">
        <v>20</v>
      </c>
      <c r="K11" s="23">
        <v>20</v>
      </c>
      <c r="L11" s="23">
        <v>20</v>
      </c>
      <c r="M11" s="23">
        <v>20</v>
      </c>
      <c r="N11" s="23">
        <v>20</v>
      </c>
      <c r="O11" s="23">
        <v>20</v>
      </c>
      <c r="P11" s="23">
        <v>20</v>
      </c>
      <c r="Q11" s="24"/>
    </row>
    <row r="12" spans="3:17" ht="23.25" x14ac:dyDescent="0.35">
      <c r="C12" s="14" t="s">
        <v>82</v>
      </c>
      <c r="D12" s="14"/>
      <c r="E12" s="23"/>
      <c r="F12" s="23">
        <v>6</v>
      </c>
      <c r="G12" s="23">
        <v>6</v>
      </c>
      <c r="H12" s="23">
        <v>7</v>
      </c>
      <c r="I12" s="23">
        <v>7</v>
      </c>
      <c r="J12" s="23">
        <v>7</v>
      </c>
      <c r="K12" s="23">
        <v>7</v>
      </c>
      <c r="L12" s="23">
        <v>7</v>
      </c>
      <c r="M12" s="23">
        <v>7</v>
      </c>
      <c r="N12" s="23">
        <v>8</v>
      </c>
      <c r="O12" s="23">
        <v>8</v>
      </c>
      <c r="P12" s="23">
        <v>8</v>
      </c>
      <c r="Q12" s="24"/>
    </row>
    <row r="13" spans="3:17" ht="23.25" x14ac:dyDescent="0.35">
      <c r="C13" s="14" t="s">
        <v>81</v>
      </c>
      <c r="D13" s="14"/>
      <c r="E13" s="20">
        <f>E10*E11*E12</f>
        <v>0</v>
      </c>
      <c r="F13" s="20">
        <f>F10*F11*F12</f>
        <v>0</v>
      </c>
      <c r="G13" s="20">
        <f t="shared" ref="G13:P13" si="0">G10*G11*G12</f>
        <v>600</v>
      </c>
      <c r="H13" s="20">
        <f t="shared" si="0"/>
        <v>1400</v>
      </c>
      <c r="I13" s="20">
        <f t="shared" si="0"/>
        <v>1400</v>
      </c>
      <c r="J13" s="20">
        <f t="shared" si="0"/>
        <v>1680</v>
      </c>
      <c r="K13" s="20">
        <f t="shared" si="0"/>
        <v>1680</v>
      </c>
      <c r="L13" s="20">
        <f t="shared" si="0"/>
        <v>1680</v>
      </c>
      <c r="M13" s="20">
        <f t="shared" si="0"/>
        <v>1680</v>
      </c>
      <c r="N13" s="20">
        <f t="shared" si="0"/>
        <v>1920</v>
      </c>
      <c r="O13" s="20">
        <f t="shared" si="0"/>
        <v>2400</v>
      </c>
      <c r="P13" s="20">
        <f t="shared" si="0"/>
        <v>2400</v>
      </c>
      <c r="Q13" s="24">
        <f>SUM(E13:P13)</f>
        <v>16840</v>
      </c>
    </row>
    <row r="14" spans="3:17" ht="23.25" x14ac:dyDescent="0.35">
      <c r="C14" s="14" t="s">
        <v>83</v>
      </c>
      <c r="D14" s="14"/>
      <c r="E14" s="20">
        <v>25</v>
      </c>
      <c r="F14" s="20">
        <v>25</v>
      </c>
      <c r="G14" s="20">
        <v>25</v>
      </c>
      <c r="H14" s="20">
        <v>25</v>
      </c>
      <c r="I14" s="20">
        <v>25</v>
      </c>
      <c r="J14" s="20">
        <v>25</v>
      </c>
      <c r="K14" s="20">
        <v>25</v>
      </c>
      <c r="L14" s="20">
        <v>25</v>
      </c>
      <c r="M14" s="20">
        <v>25</v>
      </c>
      <c r="N14" s="20">
        <v>25</v>
      </c>
      <c r="O14" s="20">
        <v>25</v>
      </c>
      <c r="P14" s="20">
        <v>25</v>
      </c>
      <c r="Q14" s="24"/>
    </row>
    <row r="15" spans="3:17" ht="23.25" x14ac:dyDescent="0.35">
      <c r="C15" s="14" t="s">
        <v>84</v>
      </c>
      <c r="D15" s="14"/>
      <c r="E15" s="20">
        <f>E13*E14</f>
        <v>0</v>
      </c>
      <c r="F15" s="20">
        <f t="shared" ref="F15:P15" si="1">F13*F14</f>
        <v>0</v>
      </c>
      <c r="G15" s="20">
        <f t="shared" si="1"/>
        <v>15000</v>
      </c>
      <c r="H15" s="20">
        <f t="shared" si="1"/>
        <v>35000</v>
      </c>
      <c r="I15" s="20">
        <f t="shared" si="1"/>
        <v>35000</v>
      </c>
      <c r="J15" s="20">
        <f t="shared" si="1"/>
        <v>42000</v>
      </c>
      <c r="K15" s="20">
        <f t="shared" si="1"/>
        <v>42000</v>
      </c>
      <c r="L15" s="20">
        <f t="shared" si="1"/>
        <v>42000</v>
      </c>
      <c r="M15" s="20">
        <f t="shared" si="1"/>
        <v>42000</v>
      </c>
      <c r="N15" s="20">
        <f t="shared" si="1"/>
        <v>48000</v>
      </c>
      <c r="O15" s="25">
        <f t="shared" si="1"/>
        <v>60000</v>
      </c>
      <c r="P15" s="25">
        <f t="shared" si="1"/>
        <v>60000</v>
      </c>
      <c r="Q15" s="26">
        <f>SUM(E15:P15)</f>
        <v>421000</v>
      </c>
    </row>
    <row r="16" spans="3:17" ht="23.25" x14ac:dyDescent="0.35">
      <c r="C16" s="14" t="s">
        <v>53</v>
      </c>
      <c r="D16" s="14"/>
      <c r="E16" s="27">
        <v>15000</v>
      </c>
      <c r="F16" s="28"/>
      <c r="G16" s="28"/>
      <c r="H16" s="28"/>
      <c r="I16" s="28"/>
      <c r="J16" s="28"/>
      <c r="K16" s="28"/>
      <c r="L16" s="28"/>
      <c r="M16" s="28"/>
      <c r="N16" s="28"/>
      <c r="O16" s="28"/>
      <c r="P16" s="29"/>
      <c r="Q16" s="30">
        <f>SUM(E16:P16)</f>
        <v>15000</v>
      </c>
    </row>
    <row r="17" spans="3:18" ht="23.25" x14ac:dyDescent="0.35">
      <c r="C17" s="14" t="s">
        <v>66</v>
      </c>
      <c r="D17" s="14"/>
      <c r="E17" s="31">
        <f>E9+E13+E15+E16</f>
        <v>20000</v>
      </c>
      <c r="F17" s="31">
        <f t="shared" ref="F17:P17" si="2">F9+F13+F15+F16</f>
        <v>3000</v>
      </c>
      <c r="G17" s="31">
        <f t="shared" si="2"/>
        <v>17600</v>
      </c>
      <c r="H17" s="31">
        <f t="shared" si="2"/>
        <v>37400</v>
      </c>
      <c r="I17" s="31">
        <f t="shared" si="2"/>
        <v>36400</v>
      </c>
      <c r="J17" s="31">
        <f t="shared" si="2"/>
        <v>43680</v>
      </c>
      <c r="K17" s="31">
        <f t="shared" si="2"/>
        <v>43680</v>
      </c>
      <c r="L17" s="31">
        <f t="shared" si="2"/>
        <v>43680</v>
      </c>
      <c r="M17" s="31">
        <f>M9+M13+M15+M16</f>
        <v>43680</v>
      </c>
      <c r="N17" s="31">
        <f t="shared" si="2"/>
        <v>49920</v>
      </c>
      <c r="O17" s="31">
        <f t="shared" si="2"/>
        <v>62400</v>
      </c>
      <c r="P17" s="31">
        <f t="shared" si="2"/>
        <v>62400</v>
      </c>
      <c r="Q17" s="31">
        <f>SUM(E17:P17)</f>
        <v>463840</v>
      </c>
    </row>
    <row r="18" spans="3:18" ht="23.25" x14ac:dyDescent="0.35">
      <c r="C18" s="14"/>
      <c r="D18" s="14"/>
      <c r="E18" s="14"/>
      <c r="F18" s="14"/>
      <c r="G18" s="14"/>
      <c r="H18" s="14"/>
      <c r="I18" s="14"/>
      <c r="J18" s="14"/>
      <c r="K18" s="14"/>
      <c r="L18" s="14"/>
      <c r="M18" s="14"/>
      <c r="N18" s="14"/>
      <c r="O18" s="14"/>
      <c r="P18" s="14"/>
      <c r="Q18" s="32" t="s">
        <v>67</v>
      </c>
    </row>
    <row r="19" spans="3:18" ht="23.25" x14ac:dyDescent="0.35">
      <c r="C19" s="14"/>
      <c r="D19" s="14"/>
      <c r="E19" s="14"/>
      <c r="F19" s="14"/>
      <c r="G19" s="14"/>
      <c r="H19" s="14"/>
      <c r="I19" s="14"/>
      <c r="J19" s="14"/>
      <c r="K19" s="14"/>
      <c r="L19" s="14"/>
      <c r="M19" s="14"/>
      <c r="N19" s="14"/>
      <c r="O19" s="14"/>
      <c r="P19" s="14"/>
      <c r="Q19" s="32" t="s">
        <v>67</v>
      </c>
    </row>
    <row r="20" spans="3:18" ht="23.25" x14ac:dyDescent="0.35">
      <c r="C20" s="15" t="s">
        <v>20</v>
      </c>
      <c r="D20" s="14"/>
      <c r="E20" s="46" t="s">
        <v>59</v>
      </c>
      <c r="F20" s="46"/>
      <c r="G20" s="46"/>
      <c r="H20" s="47" t="s">
        <v>60</v>
      </c>
      <c r="I20" s="47"/>
      <c r="J20" s="47"/>
      <c r="K20" s="48" t="s">
        <v>61</v>
      </c>
      <c r="L20" s="48"/>
      <c r="M20" s="48"/>
      <c r="N20" s="49" t="s">
        <v>62</v>
      </c>
      <c r="O20" s="49"/>
      <c r="P20" s="49"/>
      <c r="Q20" s="32" t="s">
        <v>67</v>
      </c>
    </row>
    <row r="21" spans="3:18" ht="23.25" x14ac:dyDescent="0.35">
      <c r="C21" s="14" t="s">
        <v>68</v>
      </c>
      <c r="D21" s="14"/>
      <c r="E21" s="14">
        <v>1</v>
      </c>
      <c r="F21" s="14">
        <v>2</v>
      </c>
      <c r="G21" s="14">
        <v>3</v>
      </c>
      <c r="H21" s="14">
        <v>4</v>
      </c>
      <c r="I21" s="14">
        <v>5</v>
      </c>
      <c r="J21" s="14">
        <v>6</v>
      </c>
      <c r="K21" s="14">
        <v>7</v>
      </c>
      <c r="L21" s="14">
        <v>8</v>
      </c>
      <c r="M21" s="14">
        <v>9</v>
      </c>
      <c r="N21" s="14">
        <v>10</v>
      </c>
      <c r="O21" s="14">
        <v>11</v>
      </c>
      <c r="P21" s="14">
        <v>12</v>
      </c>
      <c r="Q21" s="32"/>
    </row>
    <row r="22" spans="3:18" ht="23.25" x14ac:dyDescent="0.35">
      <c r="C22" s="14" t="s">
        <v>69</v>
      </c>
      <c r="D22" s="14"/>
      <c r="E22" s="14">
        <f>E21*F2224</f>
        <v>0</v>
      </c>
      <c r="F22" s="14">
        <f>F21*25</f>
        <v>50</v>
      </c>
      <c r="G22" s="14">
        <f>G21*25</f>
        <v>75</v>
      </c>
      <c r="H22" s="14">
        <f t="shared" ref="H22:P22" si="3">H21*25</f>
        <v>100</v>
      </c>
      <c r="I22" s="14">
        <f t="shared" si="3"/>
        <v>125</v>
      </c>
      <c r="J22" s="14">
        <f t="shared" si="3"/>
        <v>150</v>
      </c>
      <c r="K22" s="14">
        <f t="shared" si="3"/>
        <v>175</v>
      </c>
      <c r="L22" s="14">
        <f t="shared" si="3"/>
        <v>200</v>
      </c>
      <c r="M22" s="14">
        <f t="shared" si="3"/>
        <v>225</v>
      </c>
      <c r="N22" s="14">
        <f t="shared" si="3"/>
        <v>250</v>
      </c>
      <c r="O22" s="14">
        <f t="shared" si="3"/>
        <v>275</v>
      </c>
      <c r="P22" s="14">
        <f t="shared" si="3"/>
        <v>300</v>
      </c>
      <c r="Q22" s="32"/>
    </row>
    <row r="23" spans="3:18" ht="23.25" x14ac:dyDescent="0.35">
      <c r="C23" s="14" t="s">
        <v>85</v>
      </c>
      <c r="D23" s="14"/>
      <c r="E23" s="14">
        <v>10.5</v>
      </c>
      <c r="F23" s="14">
        <v>10.5</v>
      </c>
      <c r="G23" s="14">
        <v>10.5</v>
      </c>
      <c r="H23" s="14">
        <v>10.5</v>
      </c>
      <c r="I23" s="14">
        <v>10.5</v>
      </c>
      <c r="J23" s="14">
        <v>10.5</v>
      </c>
      <c r="K23" s="14">
        <v>10.5</v>
      </c>
      <c r="L23" s="14">
        <v>10.5</v>
      </c>
      <c r="M23" s="14">
        <v>10.5</v>
      </c>
      <c r="N23" s="14">
        <v>10.5</v>
      </c>
      <c r="O23" s="14">
        <v>10.5</v>
      </c>
      <c r="P23" s="14">
        <v>10.5</v>
      </c>
      <c r="Q23" s="32"/>
    </row>
    <row r="24" spans="3:18" ht="23.25" x14ac:dyDescent="0.35">
      <c r="C24" s="14" t="s">
        <v>86</v>
      </c>
      <c r="D24" s="14"/>
      <c r="E24" s="33">
        <f>E21*E22*E23</f>
        <v>0</v>
      </c>
      <c r="F24" s="33">
        <f t="shared" ref="F24:P24" si="4">F21*F22*F23</f>
        <v>1050</v>
      </c>
      <c r="G24" s="33">
        <f t="shared" si="4"/>
        <v>2362.5</v>
      </c>
      <c r="H24" s="33">
        <f t="shared" si="4"/>
        <v>4200</v>
      </c>
      <c r="I24" s="33">
        <f t="shared" si="4"/>
        <v>6562.5</v>
      </c>
      <c r="J24" s="33">
        <f t="shared" si="4"/>
        <v>9450</v>
      </c>
      <c r="K24" s="33">
        <f t="shared" si="4"/>
        <v>12862.5</v>
      </c>
      <c r="L24" s="33">
        <f t="shared" si="4"/>
        <v>16800</v>
      </c>
      <c r="M24" s="33">
        <f t="shared" si="4"/>
        <v>21262.5</v>
      </c>
      <c r="N24" s="33">
        <f t="shared" si="4"/>
        <v>26250</v>
      </c>
      <c r="O24" s="33">
        <f t="shared" si="4"/>
        <v>31762.5</v>
      </c>
      <c r="P24" s="33">
        <f t="shared" si="4"/>
        <v>37800</v>
      </c>
      <c r="Q24" s="22">
        <f t="shared" ref="Q24:Q36" si="5">SUM(E24:P24)</f>
        <v>170362.5</v>
      </c>
      <c r="R24" s="22"/>
    </row>
    <row r="25" spans="3:18" ht="23.25" x14ac:dyDescent="0.35">
      <c r="C25" s="14" t="s">
        <v>21</v>
      </c>
      <c r="D25" s="14"/>
      <c r="E25" s="33">
        <v>160</v>
      </c>
      <c r="F25" s="33">
        <v>160</v>
      </c>
      <c r="G25" s="33">
        <v>160</v>
      </c>
      <c r="H25" s="33">
        <v>160</v>
      </c>
      <c r="I25" s="33">
        <v>160</v>
      </c>
      <c r="J25" s="33">
        <v>160</v>
      </c>
      <c r="K25" s="33">
        <v>160</v>
      </c>
      <c r="L25" s="33">
        <v>160</v>
      </c>
      <c r="M25" s="33">
        <v>160</v>
      </c>
      <c r="N25" s="33">
        <v>160</v>
      </c>
      <c r="O25" s="33">
        <v>160</v>
      </c>
      <c r="P25" s="33">
        <v>160</v>
      </c>
      <c r="Q25" s="33">
        <f t="shared" si="5"/>
        <v>1920</v>
      </c>
      <c r="R25" s="22"/>
    </row>
    <row r="26" spans="3:18" ht="23.25" x14ac:dyDescent="0.35">
      <c r="C26" s="14" t="s">
        <v>22</v>
      </c>
      <c r="D26" s="14"/>
      <c r="E26" s="33">
        <v>1000</v>
      </c>
      <c r="F26" s="33">
        <v>1000</v>
      </c>
      <c r="G26" s="33">
        <v>1000</v>
      </c>
      <c r="H26" s="33">
        <v>1000</v>
      </c>
      <c r="I26" s="33">
        <v>1000</v>
      </c>
      <c r="J26" s="33">
        <v>1000</v>
      </c>
      <c r="K26" s="33">
        <v>1000</v>
      </c>
      <c r="L26" s="33">
        <v>1000</v>
      </c>
      <c r="M26" s="33">
        <v>1000</v>
      </c>
      <c r="N26" s="33">
        <v>1000</v>
      </c>
      <c r="O26" s="33">
        <v>1000</v>
      </c>
      <c r="P26" s="33">
        <v>1000</v>
      </c>
      <c r="Q26" s="33">
        <f t="shared" si="5"/>
        <v>12000</v>
      </c>
      <c r="R26" s="22"/>
    </row>
    <row r="27" spans="3:18" ht="23.25" x14ac:dyDescent="0.35">
      <c r="C27" s="14" t="s">
        <v>87</v>
      </c>
      <c r="D27" s="14"/>
      <c r="E27" s="33">
        <v>200</v>
      </c>
      <c r="F27" s="33">
        <v>200</v>
      </c>
      <c r="G27" s="33">
        <v>200</v>
      </c>
      <c r="H27" s="33">
        <v>300</v>
      </c>
      <c r="I27" s="33">
        <v>300</v>
      </c>
      <c r="J27" s="33">
        <v>300</v>
      </c>
      <c r="K27" s="33">
        <v>300</v>
      </c>
      <c r="L27" s="33">
        <v>300</v>
      </c>
      <c r="M27" s="33">
        <v>300</v>
      </c>
      <c r="N27" s="33">
        <v>300</v>
      </c>
      <c r="O27" s="33">
        <v>300</v>
      </c>
      <c r="P27" s="33">
        <v>300</v>
      </c>
      <c r="Q27" s="33">
        <f t="shared" si="5"/>
        <v>3300</v>
      </c>
      <c r="R27" s="22"/>
    </row>
    <row r="28" spans="3:18" ht="23.25" x14ac:dyDescent="0.35">
      <c r="C28" s="14" t="s">
        <v>23</v>
      </c>
      <c r="D28" s="14"/>
      <c r="E28" s="33">
        <v>300</v>
      </c>
      <c r="F28" s="33">
        <v>300</v>
      </c>
      <c r="G28" s="33">
        <v>350</v>
      </c>
      <c r="H28" s="33">
        <v>350</v>
      </c>
      <c r="I28" s="33">
        <v>350</v>
      </c>
      <c r="J28" s="33">
        <v>350</v>
      </c>
      <c r="K28" s="33">
        <v>350</v>
      </c>
      <c r="L28" s="33">
        <v>350</v>
      </c>
      <c r="M28" s="33">
        <v>350</v>
      </c>
      <c r="N28" s="33">
        <v>370</v>
      </c>
      <c r="O28" s="33">
        <v>370</v>
      </c>
      <c r="P28" s="33">
        <v>370</v>
      </c>
      <c r="Q28" s="33">
        <f t="shared" si="5"/>
        <v>4160</v>
      </c>
      <c r="R28" s="22"/>
    </row>
    <row r="29" spans="3:18" ht="23.25" x14ac:dyDescent="0.35">
      <c r="C29" s="14" t="s">
        <v>24</v>
      </c>
      <c r="D29" s="14"/>
      <c r="E29" s="33">
        <v>50</v>
      </c>
      <c r="F29" s="33">
        <v>50</v>
      </c>
      <c r="G29" s="33">
        <v>50</v>
      </c>
      <c r="H29" s="33">
        <v>50</v>
      </c>
      <c r="I29" s="33">
        <v>50</v>
      </c>
      <c r="J29" s="33">
        <v>50</v>
      </c>
      <c r="K29" s="33">
        <v>50</v>
      </c>
      <c r="L29" s="33">
        <v>50</v>
      </c>
      <c r="M29" s="33">
        <v>50</v>
      </c>
      <c r="N29" s="33">
        <v>50</v>
      </c>
      <c r="O29" s="33">
        <v>50</v>
      </c>
      <c r="P29" s="33">
        <v>50</v>
      </c>
      <c r="Q29" s="33">
        <f t="shared" si="5"/>
        <v>600</v>
      </c>
      <c r="R29" s="22"/>
    </row>
    <row r="30" spans="3:18" ht="23.25" x14ac:dyDescent="0.35">
      <c r="C30" s="14" t="s">
        <v>25</v>
      </c>
      <c r="D30" s="14"/>
      <c r="E30" s="33">
        <v>550</v>
      </c>
      <c r="F30" s="33">
        <v>550</v>
      </c>
      <c r="G30" s="33">
        <v>550</v>
      </c>
      <c r="H30" s="33">
        <v>550</v>
      </c>
      <c r="I30" s="33">
        <v>550</v>
      </c>
      <c r="J30" s="33">
        <v>550</v>
      </c>
      <c r="K30" s="33">
        <v>550</v>
      </c>
      <c r="L30" s="33">
        <v>550</v>
      </c>
      <c r="M30" s="33">
        <v>550</v>
      </c>
      <c r="N30" s="33">
        <v>550</v>
      </c>
      <c r="O30" s="33">
        <v>550</v>
      </c>
      <c r="P30" s="33">
        <v>550</v>
      </c>
      <c r="Q30" s="33">
        <f t="shared" si="5"/>
        <v>6600</v>
      </c>
      <c r="R30" s="22"/>
    </row>
    <row r="31" spans="3:18" ht="23.25" x14ac:dyDescent="0.35">
      <c r="C31" s="14" t="s">
        <v>70</v>
      </c>
      <c r="D31" s="14"/>
      <c r="E31" s="33"/>
      <c r="F31" s="33"/>
      <c r="G31" s="33">
        <v>2500</v>
      </c>
      <c r="H31" s="33"/>
      <c r="I31" s="33">
        <v>0</v>
      </c>
      <c r="J31" s="33">
        <v>2500</v>
      </c>
      <c r="K31" s="33">
        <v>0</v>
      </c>
      <c r="L31" s="33">
        <v>0</v>
      </c>
      <c r="M31" s="33">
        <v>2500</v>
      </c>
      <c r="N31" s="33">
        <v>0</v>
      </c>
      <c r="O31" s="33">
        <v>0</v>
      </c>
      <c r="P31" s="33">
        <v>2500</v>
      </c>
      <c r="Q31" s="33">
        <f t="shared" si="5"/>
        <v>10000</v>
      </c>
    </row>
    <row r="32" spans="3:18" ht="23.25" x14ac:dyDescent="0.35">
      <c r="C32" s="14" t="s">
        <v>26</v>
      </c>
      <c r="D32" s="14"/>
      <c r="E32" s="33">
        <v>0</v>
      </c>
      <c r="F32" s="33">
        <v>0</v>
      </c>
      <c r="G32" s="33">
        <v>0</v>
      </c>
      <c r="H32" s="33">
        <v>0</v>
      </c>
      <c r="I32" s="33">
        <v>0</v>
      </c>
      <c r="J32" s="33">
        <v>0</v>
      </c>
      <c r="K32" s="33">
        <v>0</v>
      </c>
      <c r="L32" s="33">
        <v>0</v>
      </c>
      <c r="M32" s="33">
        <v>0</v>
      </c>
      <c r="N32" s="33">
        <v>0</v>
      </c>
      <c r="O32" s="33">
        <v>0</v>
      </c>
      <c r="P32" s="33">
        <v>0</v>
      </c>
      <c r="Q32" s="33">
        <f t="shared" si="5"/>
        <v>0</v>
      </c>
    </row>
    <row r="33" spans="3:17" ht="23.25" x14ac:dyDescent="0.35">
      <c r="C33" s="14" t="s">
        <v>27</v>
      </c>
      <c r="D33" s="14"/>
      <c r="E33" s="33">
        <v>2000</v>
      </c>
      <c r="F33" s="33">
        <v>2000</v>
      </c>
      <c r="G33" s="33">
        <v>2000</v>
      </c>
      <c r="H33" s="33">
        <v>2000</v>
      </c>
      <c r="I33" s="33">
        <v>2000</v>
      </c>
      <c r="J33" s="33">
        <v>2000</v>
      </c>
      <c r="K33" s="33">
        <v>2000</v>
      </c>
      <c r="L33" s="33">
        <v>2000</v>
      </c>
      <c r="M33" s="33">
        <v>2000</v>
      </c>
      <c r="N33" s="33">
        <v>2000</v>
      </c>
      <c r="O33" s="33">
        <v>2000</v>
      </c>
      <c r="P33" s="33">
        <v>2000</v>
      </c>
      <c r="Q33" s="33">
        <f t="shared" si="5"/>
        <v>24000</v>
      </c>
    </row>
    <row r="34" spans="3:17" ht="23.25" x14ac:dyDescent="0.35">
      <c r="C34" s="14" t="s">
        <v>28</v>
      </c>
      <c r="D34" s="14"/>
      <c r="E34" s="33"/>
      <c r="F34" s="33"/>
      <c r="G34" s="33"/>
      <c r="H34" s="33"/>
      <c r="I34" s="33"/>
      <c r="J34" s="33"/>
      <c r="K34" s="33"/>
      <c r="L34" s="33"/>
      <c r="M34" s="33"/>
      <c r="N34" s="33"/>
      <c r="O34" s="33"/>
      <c r="P34" s="33"/>
      <c r="Q34" s="33">
        <f t="shared" si="5"/>
        <v>0</v>
      </c>
    </row>
    <row r="35" spans="3:17" ht="23.25" x14ac:dyDescent="0.35">
      <c r="C35" s="14" t="s">
        <v>29</v>
      </c>
      <c r="D35" s="14"/>
      <c r="E35" s="33">
        <v>200</v>
      </c>
      <c r="F35" s="33">
        <v>200</v>
      </c>
      <c r="G35" s="33">
        <v>200</v>
      </c>
      <c r="H35" s="33">
        <v>200</v>
      </c>
      <c r="I35" s="33">
        <v>200</v>
      </c>
      <c r="J35" s="33">
        <v>200</v>
      </c>
      <c r="K35" s="33">
        <v>200</v>
      </c>
      <c r="L35" s="33">
        <v>200</v>
      </c>
      <c r="M35" s="33">
        <v>200</v>
      </c>
      <c r="N35" s="33">
        <v>200</v>
      </c>
      <c r="O35" s="33">
        <v>200</v>
      </c>
      <c r="P35" s="33">
        <v>200</v>
      </c>
      <c r="Q35" s="33"/>
    </row>
    <row r="36" spans="3:17" ht="23.25" x14ac:dyDescent="0.35">
      <c r="C36" s="14" t="s">
        <v>30</v>
      </c>
      <c r="D36" s="14"/>
      <c r="E36" s="33">
        <v>220</v>
      </c>
      <c r="F36" s="33">
        <v>220</v>
      </c>
      <c r="G36" s="33">
        <v>220</v>
      </c>
      <c r="H36" s="33">
        <v>220</v>
      </c>
      <c r="I36" s="33">
        <v>220</v>
      </c>
      <c r="J36" s="33">
        <v>220</v>
      </c>
      <c r="K36" s="33">
        <v>220</v>
      </c>
      <c r="L36" s="33">
        <v>220</v>
      </c>
      <c r="M36" s="33">
        <v>220</v>
      </c>
      <c r="N36" s="33">
        <v>220</v>
      </c>
      <c r="O36" s="33">
        <v>220</v>
      </c>
      <c r="P36" s="33">
        <v>220</v>
      </c>
      <c r="Q36" s="33">
        <f t="shared" si="5"/>
        <v>2640</v>
      </c>
    </row>
    <row r="37" spans="3:17" ht="23.25" x14ac:dyDescent="0.35">
      <c r="C37" s="14" t="s">
        <v>31</v>
      </c>
      <c r="D37" s="14"/>
      <c r="E37" s="33">
        <v>1000</v>
      </c>
      <c r="F37" s="33">
        <v>1000</v>
      </c>
      <c r="G37" s="33">
        <v>1000</v>
      </c>
      <c r="H37" s="33">
        <v>1000</v>
      </c>
      <c r="I37" s="33">
        <v>1000</v>
      </c>
      <c r="J37" s="33">
        <v>1000</v>
      </c>
      <c r="K37" s="33">
        <v>1000</v>
      </c>
      <c r="L37" s="33">
        <v>1000</v>
      </c>
      <c r="M37" s="33">
        <v>1000</v>
      </c>
      <c r="N37" s="33">
        <v>1000</v>
      </c>
      <c r="O37" s="33">
        <v>1000</v>
      </c>
      <c r="P37" s="33">
        <v>1000</v>
      </c>
      <c r="Q37" s="33">
        <f>SUM(E37:P37)</f>
        <v>12000</v>
      </c>
    </row>
    <row r="38" spans="3:17" ht="23.25" x14ac:dyDescent="0.35">
      <c r="C38" s="14"/>
      <c r="D38" s="14"/>
      <c r="E38" s="33"/>
      <c r="F38" s="33"/>
      <c r="G38" s="33"/>
      <c r="H38" s="33"/>
      <c r="I38" s="33"/>
      <c r="J38" s="33"/>
      <c r="K38" s="33"/>
      <c r="L38" s="33"/>
      <c r="M38" s="33"/>
      <c r="N38" s="33"/>
      <c r="O38" s="33"/>
      <c r="P38" s="33"/>
      <c r="Q38" s="33"/>
    </row>
    <row r="39" spans="3:17" ht="23.25" x14ac:dyDescent="0.35">
      <c r="C39" s="15" t="s">
        <v>71</v>
      </c>
      <c r="D39" s="14"/>
      <c r="E39" s="31">
        <f t="shared" ref="E39:P39" si="6">SUM(E24:E37)</f>
        <v>5680</v>
      </c>
      <c r="F39" s="31">
        <f t="shared" si="6"/>
        <v>6730</v>
      </c>
      <c r="G39" s="31">
        <f t="shared" si="6"/>
        <v>10592.5</v>
      </c>
      <c r="H39" s="31">
        <f t="shared" si="6"/>
        <v>10030</v>
      </c>
      <c r="I39" s="31">
        <f t="shared" si="6"/>
        <v>12392.5</v>
      </c>
      <c r="J39" s="31">
        <f t="shared" si="6"/>
        <v>17780</v>
      </c>
      <c r="K39" s="31">
        <f t="shared" si="6"/>
        <v>18692.5</v>
      </c>
      <c r="L39" s="31">
        <f t="shared" si="6"/>
        <v>22630</v>
      </c>
      <c r="M39" s="31">
        <f t="shared" si="6"/>
        <v>29592.5</v>
      </c>
      <c r="N39" s="31">
        <f t="shared" si="6"/>
        <v>32100</v>
      </c>
      <c r="O39" s="31">
        <f t="shared" si="6"/>
        <v>37612.5</v>
      </c>
      <c r="P39" s="31">
        <f t="shared" si="6"/>
        <v>46150</v>
      </c>
      <c r="Q39" s="31">
        <f>SUM(E39:P39)</f>
        <v>249982.5</v>
      </c>
    </row>
    <row r="40" spans="3:17" ht="23.25" x14ac:dyDescent="0.35">
      <c r="C40" s="14"/>
      <c r="D40" s="14"/>
      <c r="E40" s="34"/>
      <c r="F40" s="34"/>
      <c r="G40" s="34"/>
      <c r="H40" s="34"/>
      <c r="I40" s="34"/>
      <c r="J40" s="34"/>
      <c r="K40" s="34"/>
      <c r="L40" s="34"/>
      <c r="M40" s="34"/>
      <c r="N40" s="34"/>
      <c r="O40" s="34"/>
      <c r="P40" s="34"/>
      <c r="Q40" s="33"/>
    </row>
    <row r="41" spans="3:17" ht="23.25" x14ac:dyDescent="0.35">
      <c r="C41" s="14" t="s">
        <v>32</v>
      </c>
      <c r="D41" s="14"/>
      <c r="E41" s="33">
        <v>250</v>
      </c>
      <c r="F41" s="33">
        <v>100</v>
      </c>
      <c r="G41" s="33">
        <v>100</v>
      </c>
      <c r="H41" s="33"/>
      <c r="I41" s="33"/>
      <c r="J41" s="33">
        <v>250</v>
      </c>
      <c r="K41" s="33"/>
      <c r="L41" s="33">
        <v>0</v>
      </c>
      <c r="M41" s="33">
        <v>100</v>
      </c>
      <c r="N41" s="33">
        <v>100</v>
      </c>
      <c r="O41" s="33">
        <v>100</v>
      </c>
      <c r="P41" s="33">
        <v>100</v>
      </c>
      <c r="Q41" s="33">
        <f t="shared" ref="Q41:Q51" si="7">SUM(E41:P41)</f>
        <v>1100</v>
      </c>
    </row>
    <row r="42" spans="3:17" ht="23.25" x14ac:dyDescent="0.35">
      <c r="C42" s="14" t="s">
        <v>33</v>
      </c>
      <c r="D42" s="14"/>
      <c r="E42" s="33">
        <v>40</v>
      </c>
      <c r="F42" s="33">
        <v>40</v>
      </c>
      <c r="G42" s="33">
        <v>40</v>
      </c>
      <c r="H42" s="33">
        <v>40</v>
      </c>
      <c r="I42" s="33">
        <v>40</v>
      </c>
      <c r="J42" s="33">
        <v>40</v>
      </c>
      <c r="K42" s="33">
        <v>40</v>
      </c>
      <c r="L42" s="33">
        <v>40</v>
      </c>
      <c r="M42" s="33">
        <v>40</v>
      </c>
      <c r="N42" s="33">
        <v>40</v>
      </c>
      <c r="O42" s="33">
        <v>40</v>
      </c>
      <c r="P42" s="33">
        <v>40</v>
      </c>
      <c r="Q42" s="33">
        <f t="shared" si="7"/>
        <v>480</v>
      </c>
    </row>
    <row r="43" spans="3:17" ht="23.25" x14ac:dyDescent="0.35">
      <c r="C43" s="14" t="s">
        <v>34</v>
      </c>
      <c r="D43" s="14"/>
      <c r="E43" s="33">
        <v>0</v>
      </c>
      <c r="F43" s="33">
        <v>0</v>
      </c>
      <c r="G43" s="33">
        <v>200</v>
      </c>
      <c r="H43" s="33"/>
      <c r="I43" s="33"/>
      <c r="J43" s="33">
        <v>200</v>
      </c>
      <c r="K43" s="33"/>
      <c r="L43" s="33"/>
      <c r="M43" s="33">
        <v>200</v>
      </c>
      <c r="N43" s="33"/>
      <c r="O43" s="33">
        <v>200</v>
      </c>
      <c r="P43" s="33"/>
      <c r="Q43" s="33">
        <f t="shared" si="7"/>
        <v>800</v>
      </c>
    </row>
    <row r="44" spans="3:17" ht="23.25" x14ac:dyDescent="0.35">
      <c r="C44" s="14" t="s">
        <v>35</v>
      </c>
      <c r="D44" s="14"/>
      <c r="E44" s="33">
        <v>100</v>
      </c>
      <c r="F44" s="33">
        <v>50</v>
      </c>
      <c r="G44" s="33">
        <v>50</v>
      </c>
      <c r="H44" s="33">
        <v>100</v>
      </c>
      <c r="I44" s="33">
        <v>50</v>
      </c>
      <c r="J44" s="33">
        <v>50</v>
      </c>
      <c r="K44" s="33">
        <v>100</v>
      </c>
      <c r="L44" s="33">
        <v>50</v>
      </c>
      <c r="M44" s="33">
        <v>50</v>
      </c>
      <c r="N44" s="33">
        <v>100</v>
      </c>
      <c r="O44" s="33">
        <v>50</v>
      </c>
      <c r="P44" s="33">
        <v>50</v>
      </c>
      <c r="Q44" s="33">
        <f t="shared" si="7"/>
        <v>800</v>
      </c>
    </row>
    <row r="45" spans="3:17" ht="23.25" x14ac:dyDescent="0.35">
      <c r="C45" s="14" t="s">
        <v>36</v>
      </c>
      <c r="D45" s="14"/>
      <c r="E45" s="33">
        <v>2000</v>
      </c>
      <c r="F45" s="33"/>
      <c r="G45" s="33"/>
      <c r="H45" s="33">
        <v>2000</v>
      </c>
      <c r="I45" s="33"/>
      <c r="J45" s="33"/>
      <c r="K45" s="33">
        <v>500</v>
      </c>
      <c r="L45" s="33"/>
      <c r="M45" s="33"/>
      <c r="N45" s="33">
        <v>200</v>
      </c>
      <c r="O45" s="33"/>
      <c r="P45" s="33"/>
      <c r="Q45" s="33">
        <f>SUM(E45:P45)</f>
        <v>4700</v>
      </c>
    </row>
    <row r="46" spans="3:17" ht="23.25" x14ac:dyDescent="0.35">
      <c r="C46" s="14" t="s">
        <v>72</v>
      </c>
      <c r="D46" s="14"/>
      <c r="E46" s="33">
        <v>500</v>
      </c>
      <c r="F46" s="33">
        <v>500</v>
      </c>
      <c r="G46" s="33">
        <v>500</v>
      </c>
      <c r="H46" s="33">
        <v>500</v>
      </c>
      <c r="I46" s="33">
        <v>500</v>
      </c>
      <c r="J46" s="33">
        <v>500</v>
      </c>
      <c r="K46" s="33">
        <v>500</v>
      </c>
      <c r="L46" s="33">
        <v>500</v>
      </c>
      <c r="M46" s="33">
        <v>500</v>
      </c>
      <c r="N46" s="33">
        <v>500</v>
      </c>
      <c r="O46" s="33">
        <v>500</v>
      </c>
      <c r="P46" s="33">
        <v>500</v>
      </c>
      <c r="Q46" s="33">
        <f>SUM(E46:P46)</f>
        <v>6000</v>
      </c>
    </row>
    <row r="47" spans="3:17" ht="23.25" x14ac:dyDescent="0.35">
      <c r="C47" s="14"/>
      <c r="D47" s="14"/>
      <c r="E47" s="35"/>
      <c r="F47" s="33"/>
      <c r="G47" s="33"/>
      <c r="H47" s="33"/>
      <c r="I47" s="33"/>
      <c r="J47" s="33"/>
      <c r="K47" s="33"/>
      <c r="L47" s="33"/>
      <c r="M47" s="33"/>
      <c r="N47" s="33"/>
      <c r="O47" s="33"/>
      <c r="P47" s="33"/>
      <c r="Q47" s="33"/>
    </row>
    <row r="48" spans="3:17" ht="23.25" x14ac:dyDescent="0.35">
      <c r="C48" s="14" t="s">
        <v>37</v>
      </c>
      <c r="D48" s="14"/>
      <c r="E48" s="33">
        <v>1500</v>
      </c>
      <c r="F48" s="33"/>
      <c r="G48" s="33"/>
      <c r="H48" s="33">
        <v>1500</v>
      </c>
      <c r="I48" s="33"/>
      <c r="J48" s="33"/>
      <c r="K48" s="33">
        <v>1500</v>
      </c>
      <c r="L48" s="33"/>
      <c r="M48" s="33"/>
      <c r="N48" s="33">
        <v>1500</v>
      </c>
      <c r="O48" s="33"/>
      <c r="P48" s="33">
        <v>1500</v>
      </c>
      <c r="Q48" s="33">
        <f t="shared" si="7"/>
        <v>7500</v>
      </c>
    </row>
    <row r="49" spans="3:19" ht="23.25" x14ac:dyDescent="0.35">
      <c r="C49" s="15" t="s">
        <v>73</v>
      </c>
      <c r="D49" s="14"/>
      <c r="E49" s="31">
        <f t="shared" ref="E49:P49" si="8">SUM(E41:E48)</f>
        <v>4390</v>
      </c>
      <c r="F49" s="31">
        <f t="shared" si="8"/>
        <v>690</v>
      </c>
      <c r="G49" s="31">
        <f t="shared" si="8"/>
        <v>890</v>
      </c>
      <c r="H49" s="31">
        <f t="shared" si="8"/>
        <v>4140</v>
      </c>
      <c r="I49" s="31">
        <f t="shared" si="8"/>
        <v>590</v>
      </c>
      <c r="J49" s="31">
        <f t="shared" si="8"/>
        <v>1040</v>
      </c>
      <c r="K49" s="31">
        <f t="shared" si="8"/>
        <v>2640</v>
      </c>
      <c r="L49" s="31">
        <f t="shared" si="8"/>
        <v>590</v>
      </c>
      <c r="M49" s="31">
        <f t="shared" si="8"/>
        <v>890</v>
      </c>
      <c r="N49" s="31">
        <f t="shared" si="8"/>
        <v>2440</v>
      </c>
      <c r="O49" s="31">
        <f t="shared" si="8"/>
        <v>890</v>
      </c>
      <c r="P49" s="31">
        <f t="shared" si="8"/>
        <v>2190</v>
      </c>
      <c r="Q49" s="31">
        <f t="shared" si="7"/>
        <v>21380</v>
      </c>
    </row>
    <row r="50" spans="3:19" ht="23.25" x14ac:dyDescent="0.35">
      <c r="C50" s="14" t="s">
        <v>67</v>
      </c>
      <c r="D50" s="14"/>
      <c r="E50" s="33" t="s">
        <v>67</v>
      </c>
      <c r="F50" s="33"/>
      <c r="G50" s="33"/>
      <c r="H50" s="33"/>
      <c r="I50" s="33"/>
      <c r="J50" s="33"/>
      <c r="K50" s="33"/>
      <c r="L50" s="33"/>
      <c r="M50" s="33"/>
      <c r="N50" s="33"/>
      <c r="O50" s="33"/>
      <c r="P50" s="33"/>
      <c r="Q50" s="33">
        <f t="shared" si="7"/>
        <v>0</v>
      </c>
    </row>
    <row r="51" spans="3:19" ht="23.25" x14ac:dyDescent="0.35">
      <c r="C51" s="14" t="s">
        <v>38</v>
      </c>
      <c r="D51" s="14"/>
      <c r="E51" s="33"/>
      <c r="F51" s="33"/>
      <c r="G51" s="33">
        <v>8000</v>
      </c>
      <c r="H51" s="33"/>
      <c r="I51" s="33"/>
      <c r="J51" s="33">
        <v>10000</v>
      </c>
      <c r="K51" s="33"/>
      <c r="L51" s="33"/>
      <c r="M51" s="33">
        <v>12000</v>
      </c>
      <c r="N51" s="33"/>
      <c r="O51" s="33"/>
      <c r="P51" s="33">
        <v>15000</v>
      </c>
      <c r="Q51" s="33">
        <f t="shared" si="7"/>
        <v>45000</v>
      </c>
      <c r="S51" s="36"/>
    </row>
    <row r="52" spans="3:19" ht="23.25" x14ac:dyDescent="0.35">
      <c r="C52" s="14" t="s">
        <v>39</v>
      </c>
      <c r="D52" s="14"/>
      <c r="E52" s="33">
        <v>0</v>
      </c>
      <c r="F52" s="33">
        <v>0</v>
      </c>
      <c r="G52" s="33">
        <v>0</v>
      </c>
      <c r="H52" s="14">
        <v>650</v>
      </c>
      <c r="I52" s="14">
        <v>650</v>
      </c>
      <c r="J52" s="14">
        <v>650</v>
      </c>
      <c r="K52" s="14">
        <v>650</v>
      </c>
      <c r="L52" s="14">
        <v>650</v>
      </c>
      <c r="M52" s="14">
        <v>650</v>
      </c>
      <c r="N52" s="14">
        <v>650</v>
      </c>
      <c r="O52" s="14">
        <v>650</v>
      </c>
      <c r="P52" s="14">
        <v>650</v>
      </c>
      <c r="Q52" s="33">
        <f>SUM(E52:P52)</f>
        <v>5850</v>
      </c>
      <c r="S52" s="36"/>
    </row>
    <row r="53" spans="3:19" ht="23.25" x14ac:dyDescent="0.35">
      <c r="C53" s="14" t="s">
        <v>67</v>
      </c>
      <c r="D53" s="14"/>
      <c r="E53" s="33"/>
      <c r="F53" s="33"/>
      <c r="G53" s="33"/>
      <c r="H53" s="33"/>
      <c r="I53" s="33"/>
      <c r="J53" s="33" t="s">
        <v>67</v>
      </c>
      <c r="K53" s="33"/>
      <c r="L53" s="33"/>
      <c r="M53" s="33"/>
      <c r="N53" s="33"/>
      <c r="O53" s="33"/>
      <c r="P53" s="33" t="s">
        <v>67</v>
      </c>
      <c r="Q53" s="33" t="s">
        <v>67</v>
      </c>
      <c r="S53" s="36"/>
    </row>
    <row r="54" spans="3:19" ht="23.25" x14ac:dyDescent="0.35">
      <c r="C54" s="14"/>
      <c r="D54" s="14"/>
      <c r="E54" s="33"/>
      <c r="F54" s="33"/>
      <c r="G54" s="14"/>
      <c r="H54" s="14"/>
      <c r="I54" s="14"/>
      <c r="J54" s="14"/>
      <c r="K54" s="14"/>
      <c r="L54" s="14"/>
      <c r="M54" s="14"/>
      <c r="N54" s="14"/>
      <c r="O54" s="14"/>
      <c r="P54" s="14"/>
      <c r="Q54" s="33">
        <f>SUM(E54:P54)</f>
        <v>0</v>
      </c>
      <c r="S54" s="36"/>
    </row>
    <row r="55" spans="3:19" ht="23.25" x14ac:dyDescent="0.35">
      <c r="C55" s="14" t="s">
        <v>74</v>
      </c>
      <c r="D55" s="14"/>
      <c r="E55" s="31">
        <f t="shared" ref="E55:P55" si="9">SUM(E51:E54)+E49+E39</f>
        <v>10070</v>
      </c>
      <c r="F55" s="31">
        <f t="shared" si="9"/>
        <v>7420</v>
      </c>
      <c r="G55" s="31">
        <f t="shared" si="9"/>
        <v>19482.5</v>
      </c>
      <c r="H55" s="31">
        <f t="shared" si="9"/>
        <v>14820</v>
      </c>
      <c r="I55" s="31">
        <f t="shared" si="9"/>
        <v>13632.5</v>
      </c>
      <c r="J55" s="31">
        <f t="shared" si="9"/>
        <v>29470</v>
      </c>
      <c r="K55" s="31">
        <f t="shared" si="9"/>
        <v>21982.5</v>
      </c>
      <c r="L55" s="31">
        <f t="shared" si="9"/>
        <v>23870</v>
      </c>
      <c r="M55" s="31">
        <f t="shared" si="9"/>
        <v>43132.5</v>
      </c>
      <c r="N55" s="31">
        <f t="shared" si="9"/>
        <v>35190</v>
      </c>
      <c r="O55" s="31">
        <f t="shared" si="9"/>
        <v>39152.5</v>
      </c>
      <c r="P55" s="31">
        <f t="shared" si="9"/>
        <v>63990</v>
      </c>
      <c r="Q55" s="31">
        <f>SUM(E55:P55)</f>
        <v>322212.5</v>
      </c>
    </row>
    <row r="56" spans="3:19" ht="23.25" x14ac:dyDescent="0.35">
      <c r="C56" s="14"/>
      <c r="D56" s="14"/>
      <c r="E56" s="33"/>
      <c r="F56" s="33"/>
      <c r="G56" s="14"/>
      <c r="H56" s="14"/>
      <c r="I56" s="14"/>
      <c r="J56" s="14"/>
      <c r="K56" s="14"/>
      <c r="L56" s="14"/>
      <c r="M56" s="14"/>
      <c r="N56" s="14"/>
      <c r="O56" s="14" t="s">
        <v>67</v>
      </c>
      <c r="P56" s="14"/>
      <c r="Q56" s="37"/>
    </row>
    <row r="57" spans="3:19" ht="23.25" x14ac:dyDescent="0.35">
      <c r="C57" s="14" t="s">
        <v>75</v>
      </c>
      <c r="D57" s="14"/>
      <c r="E57" s="38">
        <f t="shared" ref="E57:Q57" si="10">E17-E55</f>
        <v>9930</v>
      </c>
      <c r="F57" s="38">
        <f t="shared" si="10"/>
        <v>-4420</v>
      </c>
      <c r="G57" s="39">
        <f t="shared" si="10"/>
        <v>-1882.5</v>
      </c>
      <c r="H57" s="38">
        <f t="shared" si="10"/>
        <v>22580</v>
      </c>
      <c r="I57" s="38">
        <f t="shared" si="10"/>
        <v>22767.5</v>
      </c>
      <c r="J57" s="39">
        <f t="shared" si="10"/>
        <v>14210</v>
      </c>
      <c r="K57" s="39">
        <f t="shared" si="10"/>
        <v>21697.5</v>
      </c>
      <c r="L57" s="39">
        <f t="shared" si="10"/>
        <v>19810</v>
      </c>
      <c r="M57" s="39">
        <f t="shared" si="10"/>
        <v>547.5</v>
      </c>
      <c r="N57" s="39">
        <f t="shared" si="10"/>
        <v>14730</v>
      </c>
      <c r="O57" s="39">
        <f t="shared" si="10"/>
        <v>23247.5</v>
      </c>
      <c r="P57" s="39">
        <f t="shared" si="10"/>
        <v>-1590</v>
      </c>
      <c r="Q57" s="40">
        <f t="shared" si="10"/>
        <v>141627.5</v>
      </c>
    </row>
    <row r="58" spans="3:19" ht="23.25" x14ac:dyDescent="0.35">
      <c r="C58" s="14"/>
      <c r="D58" s="14"/>
      <c r="E58" s="34"/>
      <c r="F58" s="34"/>
      <c r="G58" s="41"/>
      <c r="H58" s="34"/>
      <c r="I58" s="34"/>
      <c r="J58" s="41"/>
      <c r="K58" s="41"/>
      <c r="L58" s="41"/>
      <c r="M58" s="41"/>
      <c r="N58" s="41"/>
      <c r="O58" s="41"/>
      <c r="P58" s="41"/>
      <c r="Q58" s="34"/>
    </row>
    <row r="59" spans="3:19" ht="23.25" x14ac:dyDescent="0.35">
      <c r="C59" s="14" t="s">
        <v>76</v>
      </c>
      <c r="D59" s="14"/>
      <c r="E59" s="34">
        <f>SUM(E57/10)</f>
        <v>993</v>
      </c>
      <c r="F59" s="34">
        <v>0</v>
      </c>
      <c r="G59" s="34">
        <v>0</v>
      </c>
      <c r="H59" s="34">
        <v>0</v>
      </c>
      <c r="I59" s="34">
        <f t="shared" ref="I59:P59" si="11">SUM(I57/10)</f>
        <v>2276.75</v>
      </c>
      <c r="J59" s="34">
        <v>0</v>
      </c>
      <c r="K59" s="34">
        <v>0</v>
      </c>
      <c r="L59" s="34">
        <f t="shared" si="11"/>
        <v>1981</v>
      </c>
      <c r="M59" s="34">
        <f t="shared" si="11"/>
        <v>54.75</v>
      </c>
      <c r="N59" s="34">
        <f t="shared" si="11"/>
        <v>1473</v>
      </c>
      <c r="O59" s="34">
        <f>SUM(O57/10)</f>
        <v>2324.75</v>
      </c>
      <c r="P59" s="34">
        <f t="shared" si="11"/>
        <v>-159</v>
      </c>
      <c r="Q59" s="34">
        <f>SUM(E59:P59)</f>
        <v>8944.25</v>
      </c>
    </row>
    <row r="60" spans="3:19" ht="24" thickBot="1" x14ac:dyDescent="0.4">
      <c r="C60" s="15" t="s">
        <v>77</v>
      </c>
      <c r="D60" s="14"/>
      <c r="E60" s="42">
        <f>E57</f>
        <v>9930</v>
      </c>
      <c r="F60" s="42">
        <f t="shared" ref="F60:P60" si="12">F57+E60</f>
        <v>5510</v>
      </c>
      <c r="G60" s="42">
        <f t="shared" si="12"/>
        <v>3627.5</v>
      </c>
      <c r="H60" s="42">
        <f t="shared" si="12"/>
        <v>26207.5</v>
      </c>
      <c r="I60" s="42">
        <f t="shared" si="12"/>
        <v>48975</v>
      </c>
      <c r="J60" s="42">
        <f t="shared" si="12"/>
        <v>63185</v>
      </c>
      <c r="K60" s="42">
        <f t="shared" si="12"/>
        <v>84882.5</v>
      </c>
      <c r="L60" s="42">
        <f t="shared" si="12"/>
        <v>104692.5</v>
      </c>
      <c r="M60" s="42">
        <f t="shared" si="12"/>
        <v>105240</v>
      </c>
      <c r="N60" s="42">
        <f t="shared" si="12"/>
        <v>119970</v>
      </c>
      <c r="O60" s="42">
        <f t="shared" si="12"/>
        <v>143217.5</v>
      </c>
      <c r="P60" s="42">
        <f t="shared" si="12"/>
        <v>141627.5</v>
      </c>
      <c r="Q60" s="42" t="s">
        <v>67</v>
      </c>
    </row>
    <row r="61" spans="3:19" ht="24" thickTop="1" x14ac:dyDescent="0.35">
      <c r="C61" s="15" t="s">
        <v>78</v>
      </c>
      <c r="D61" s="14"/>
      <c r="E61" s="43"/>
      <c r="F61" s="43"/>
      <c r="G61" s="43"/>
      <c r="H61" s="43"/>
      <c r="I61" s="43"/>
      <c r="J61" s="43"/>
      <c r="K61" s="43"/>
      <c r="L61" s="43"/>
      <c r="M61" s="43"/>
      <c r="N61" s="43"/>
      <c r="O61" s="43"/>
      <c r="P61" s="43"/>
      <c r="Q61" s="43">
        <f>SUM(P60-Q59)</f>
        <v>132683.25</v>
      </c>
    </row>
    <row r="62" spans="3:19" ht="23.25" x14ac:dyDescent="0.35">
      <c r="C62" s="14"/>
      <c r="D62" s="15"/>
      <c r="E62" s="33"/>
      <c r="F62" s="33"/>
      <c r="G62" s="14"/>
      <c r="H62" s="14"/>
      <c r="I62" s="14"/>
      <c r="J62" s="14"/>
      <c r="K62" s="14"/>
      <c r="L62" s="14"/>
      <c r="M62" s="14"/>
      <c r="N62" s="14"/>
      <c r="O62" s="14"/>
      <c r="P62" s="14"/>
      <c r="Q62" s="14"/>
    </row>
    <row r="63" spans="3:19" x14ac:dyDescent="0.3">
      <c r="E63" s="22"/>
      <c r="F63" s="22"/>
    </row>
    <row r="64" spans="3:19" x14ac:dyDescent="0.3">
      <c r="E64" s="22"/>
      <c r="F64" s="22"/>
      <c r="Q64" s="36"/>
    </row>
    <row r="65" spans="5:19" x14ac:dyDescent="0.3">
      <c r="E65" s="22"/>
      <c r="F65" s="22"/>
      <c r="Q65" s="44"/>
      <c r="S65" s="44"/>
    </row>
    <row r="68" spans="5:19" x14ac:dyDescent="0.3">
      <c r="E68" s="22"/>
      <c r="F68" s="22"/>
    </row>
    <row r="69" spans="5:19" x14ac:dyDescent="0.3">
      <c r="E69" s="22" t="s">
        <v>67</v>
      </c>
      <c r="F69" s="22"/>
      <c r="Q69" s="44"/>
    </row>
    <row r="70" spans="5:19" x14ac:dyDescent="0.3">
      <c r="E70" s="22"/>
      <c r="F70" s="22"/>
    </row>
    <row r="71" spans="5:19" x14ac:dyDescent="0.3">
      <c r="E71" s="22"/>
      <c r="F71" s="22"/>
    </row>
    <row r="72" spans="5:19" x14ac:dyDescent="0.3">
      <c r="E72" s="22"/>
      <c r="F72" s="22"/>
    </row>
    <row r="73" spans="5:19" x14ac:dyDescent="0.3">
      <c r="E73" s="22"/>
      <c r="F73" s="22"/>
    </row>
    <row r="74" spans="5:19" x14ac:dyDescent="0.3">
      <c r="E74" s="22"/>
      <c r="F74" s="22"/>
    </row>
    <row r="75" spans="5:19" x14ac:dyDescent="0.3">
      <c r="E75" s="22"/>
      <c r="F75" s="22"/>
    </row>
    <row r="76" spans="5:19" x14ac:dyDescent="0.3">
      <c r="E76" s="22"/>
      <c r="F76" s="22"/>
    </row>
    <row r="77" spans="5:19" x14ac:dyDescent="0.3">
      <c r="E77" s="22"/>
      <c r="F77" s="22"/>
    </row>
    <row r="78" spans="5:19" x14ac:dyDescent="0.3">
      <c r="E78" s="22"/>
      <c r="F78" s="22"/>
    </row>
    <row r="79" spans="5:19" x14ac:dyDescent="0.3">
      <c r="E79" s="22"/>
      <c r="F79" s="22"/>
    </row>
    <row r="80" spans="5:19" x14ac:dyDescent="0.3">
      <c r="E80" s="22"/>
      <c r="F80" s="22"/>
    </row>
    <row r="81" spans="5:6" x14ac:dyDescent="0.3">
      <c r="E81" s="22"/>
      <c r="F81" s="22"/>
    </row>
    <row r="82" spans="5:6" x14ac:dyDescent="0.3">
      <c r="E82" s="22"/>
      <c r="F82" s="22"/>
    </row>
    <row r="83" spans="5:6" x14ac:dyDescent="0.3">
      <c r="E83" s="22"/>
      <c r="F83" s="22"/>
    </row>
    <row r="84" spans="5:6" x14ac:dyDescent="0.3">
      <c r="E84" s="22"/>
      <c r="F84" s="22"/>
    </row>
    <row r="85" spans="5:6" x14ac:dyDescent="0.3">
      <c r="E85" s="22"/>
      <c r="F85" s="22"/>
    </row>
    <row r="86" spans="5:6" x14ac:dyDescent="0.3">
      <c r="E86" s="22"/>
      <c r="F86" s="22"/>
    </row>
    <row r="87" spans="5:6" x14ac:dyDescent="0.3">
      <c r="E87" s="22"/>
      <c r="F87" s="22"/>
    </row>
    <row r="88" spans="5:6" x14ac:dyDescent="0.3">
      <c r="E88" s="22"/>
      <c r="F88" s="22"/>
    </row>
    <row r="89" spans="5:6" x14ac:dyDescent="0.3">
      <c r="E89" s="22"/>
      <c r="F89" s="22"/>
    </row>
    <row r="90" spans="5:6" x14ac:dyDescent="0.3">
      <c r="E90" s="22"/>
      <c r="F90" s="22"/>
    </row>
    <row r="91" spans="5:6" x14ac:dyDescent="0.3">
      <c r="E91" s="22"/>
      <c r="F91" s="22"/>
    </row>
    <row r="92" spans="5:6" x14ac:dyDescent="0.3">
      <c r="E92" s="22"/>
      <c r="F92" s="22"/>
    </row>
  </sheetData>
  <mergeCells count="8">
    <mergeCell ref="E6:G6"/>
    <mergeCell ref="H6:J6"/>
    <mergeCell ref="K6:M6"/>
    <mergeCell ref="N6:P6"/>
    <mergeCell ref="E20:G20"/>
    <mergeCell ref="H20:J20"/>
    <mergeCell ref="K20:M20"/>
    <mergeCell ref="N20:P20"/>
  </mergeCells>
  <pageMargins left="0.35433070866141736" right="0.15748031496062992" top="0.39370078740157483" bottom="0" header="0" footer="0"/>
  <pageSetup paperSize="9" scale="40" orientation="portrait" horizont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7280-B0BA-49A3-A52E-9C4AD3D3438F}">
  <sheetPr>
    <pageSetUpPr fitToPage="1"/>
  </sheetPr>
  <dimension ref="C2:BF92"/>
  <sheetViews>
    <sheetView topLeftCell="A55" zoomScale="68" zoomScaleNormal="68" workbookViewId="0">
      <selection activeCell="A65" sqref="A65:XFD79"/>
    </sheetView>
  </sheetViews>
  <sheetFormatPr defaultColWidth="15" defaultRowHeight="20.25" x14ac:dyDescent="0.3"/>
  <cols>
    <col min="1" max="1" width="15" style="13" customWidth="1"/>
    <col min="2" max="2" width="5.85546875" style="13" customWidth="1"/>
    <col min="3" max="3" width="15" style="13" customWidth="1"/>
    <col min="4" max="4" width="49.28515625" style="13" customWidth="1"/>
    <col min="5" max="5" width="18.7109375" style="13" customWidth="1"/>
    <col min="6" max="6" width="15.85546875" style="13" customWidth="1"/>
    <col min="7" max="7" width="16.42578125" style="13" customWidth="1"/>
    <col min="8" max="8" width="16" style="13" customWidth="1"/>
    <col min="9" max="9" width="16.42578125" style="13" customWidth="1"/>
    <col min="10" max="10" width="49.42578125" style="13" bestFit="1" customWidth="1"/>
    <col min="11" max="11" width="17.5703125" style="13" customWidth="1"/>
    <col min="12" max="12" width="16.7109375" style="13" customWidth="1"/>
    <col min="13" max="13" width="34.85546875" style="13" bestFit="1" customWidth="1"/>
    <col min="14" max="14" width="19.7109375" style="13" customWidth="1"/>
    <col min="15" max="15" width="19" style="13" customWidth="1"/>
    <col min="16" max="16" width="18.85546875" style="13" customWidth="1"/>
    <col min="17" max="17" width="22.28515625" style="13" customWidth="1"/>
    <col min="18" max="18" width="15" style="13"/>
    <col min="19" max="19" width="16.5703125" style="13" bestFit="1" customWidth="1"/>
    <col min="20" max="257" width="15" style="13"/>
    <col min="258" max="258" width="5.85546875" style="13" customWidth="1"/>
    <col min="259" max="259" width="15" style="13"/>
    <col min="260" max="260" width="49.28515625" style="13" customWidth="1"/>
    <col min="261" max="261" width="18.7109375" style="13" customWidth="1"/>
    <col min="262" max="262" width="15.85546875" style="13" customWidth="1"/>
    <col min="263" max="263" width="16.42578125" style="13" customWidth="1"/>
    <col min="264" max="264" width="16" style="13" customWidth="1"/>
    <col min="265" max="265" width="16.42578125" style="13" customWidth="1"/>
    <col min="266" max="266" width="15.7109375" style="13" customWidth="1"/>
    <col min="267" max="267" width="17.5703125" style="13" customWidth="1"/>
    <col min="268" max="268" width="16.7109375" style="13" customWidth="1"/>
    <col min="269" max="269" width="16" style="13" customWidth="1"/>
    <col min="270" max="270" width="19.7109375" style="13" customWidth="1"/>
    <col min="271" max="271" width="19" style="13" customWidth="1"/>
    <col min="272" max="272" width="18.85546875" style="13" customWidth="1"/>
    <col min="273" max="273" width="22.28515625" style="13" customWidth="1"/>
    <col min="274" max="274" width="15" style="13"/>
    <col min="275" max="275" width="16.5703125" style="13" bestFit="1" customWidth="1"/>
    <col min="276" max="513" width="15" style="13"/>
    <col min="514" max="514" width="5.85546875" style="13" customWidth="1"/>
    <col min="515" max="515" width="15" style="13"/>
    <col min="516" max="516" width="49.28515625" style="13" customWidth="1"/>
    <col min="517" max="517" width="18.7109375" style="13" customWidth="1"/>
    <col min="518" max="518" width="15.85546875" style="13" customWidth="1"/>
    <col min="519" max="519" width="16.42578125" style="13" customWidth="1"/>
    <col min="520" max="520" width="16" style="13" customWidth="1"/>
    <col min="521" max="521" width="16.42578125" style="13" customWidth="1"/>
    <col min="522" max="522" width="15.7109375" style="13" customWidth="1"/>
    <col min="523" max="523" width="17.5703125" style="13" customWidth="1"/>
    <col min="524" max="524" width="16.7109375" style="13" customWidth="1"/>
    <col min="525" max="525" width="16" style="13" customWidth="1"/>
    <col min="526" max="526" width="19.7109375" style="13" customWidth="1"/>
    <col min="527" max="527" width="19" style="13" customWidth="1"/>
    <col min="528" max="528" width="18.85546875" style="13" customWidth="1"/>
    <col min="529" max="529" width="22.28515625" style="13" customWidth="1"/>
    <col min="530" max="530" width="15" style="13"/>
    <col min="531" max="531" width="16.5703125" style="13" bestFit="1" customWidth="1"/>
    <col min="532" max="769" width="15" style="13"/>
    <col min="770" max="770" width="5.85546875" style="13" customWidth="1"/>
    <col min="771" max="771" width="15" style="13"/>
    <col min="772" max="772" width="49.28515625" style="13" customWidth="1"/>
    <col min="773" max="773" width="18.7109375" style="13" customWidth="1"/>
    <col min="774" max="774" width="15.85546875" style="13" customWidth="1"/>
    <col min="775" max="775" width="16.42578125" style="13" customWidth="1"/>
    <col min="776" max="776" width="16" style="13" customWidth="1"/>
    <col min="777" max="777" width="16.42578125" style="13" customWidth="1"/>
    <col min="778" max="778" width="15.7109375" style="13" customWidth="1"/>
    <col min="779" max="779" width="17.5703125" style="13" customWidth="1"/>
    <col min="780" max="780" width="16.7109375" style="13" customWidth="1"/>
    <col min="781" max="781" width="16" style="13" customWidth="1"/>
    <col min="782" max="782" width="19.7109375" style="13" customWidth="1"/>
    <col min="783" max="783" width="19" style="13" customWidth="1"/>
    <col min="784" max="784" width="18.85546875" style="13" customWidth="1"/>
    <col min="785" max="785" width="22.28515625" style="13" customWidth="1"/>
    <col min="786" max="786" width="15" style="13"/>
    <col min="787" max="787" width="16.5703125" style="13" bestFit="1" customWidth="1"/>
    <col min="788" max="1025" width="15" style="13"/>
    <col min="1026" max="1026" width="5.85546875" style="13" customWidth="1"/>
    <col min="1027" max="1027" width="15" style="13"/>
    <col min="1028" max="1028" width="49.28515625" style="13" customWidth="1"/>
    <col min="1029" max="1029" width="18.7109375" style="13" customWidth="1"/>
    <col min="1030" max="1030" width="15.85546875" style="13" customWidth="1"/>
    <col min="1031" max="1031" width="16.42578125" style="13" customWidth="1"/>
    <col min="1032" max="1032" width="16" style="13" customWidth="1"/>
    <col min="1033" max="1033" width="16.42578125" style="13" customWidth="1"/>
    <col min="1034" max="1034" width="15.7109375" style="13" customWidth="1"/>
    <col min="1035" max="1035" width="17.5703125" style="13" customWidth="1"/>
    <col min="1036" max="1036" width="16.7109375" style="13" customWidth="1"/>
    <col min="1037" max="1037" width="16" style="13" customWidth="1"/>
    <col min="1038" max="1038" width="19.7109375" style="13" customWidth="1"/>
    <col min="1039" max="1039" width="19" style="13" customWidth="1"/>
    <col min="1040" max="1040" width="18.85546875" style="13" customWidth="1"/>
    <col min="1041" max="1041" width="22.28515625" style="13" customWidth="1"/>
    <col min="1042" max="1042" width="15" style="13"/>
    <col min="1043" max="1043" width="16.5703125" style="13" bestFit="1" customWidth="1"/>
    <col min="1044" max="1281" width="15" style="13"/>
    <col min="1282" max="1282" width="5.85546875" style="13" customWidth="1"/>
    <col min="1283" max="1283" width="15" style="13"/>
    <col min="1284" max="1284" width="49.28515625" style="13" customWidth="1"/>
    <col min="1285" max="1285" width="18.7109375" style="13" customWidth="1"/>
    <col min="1286" max="1286" width="15.85546875" style="13" customWidth="1"/>
    <col min="1287" max="1287" width="16.42578125" style="13" customWidth="1"/>
    <col min="1288" max="1288" width="16" style="13" customWidth="1"/>
    <col min="1289" max="1289" width="16.42578125" style="13" customWidth="1"/>
    <col min="1290" max="1290" width="15.7109375" style="13" customWidth="1"/>
    <col min="1291" max="1291" width="17.5703125" style="13" customWidth="1"/>
    <col min="1292" max="1292" width="16.7109375" style="13" customWidth="1"/>
    <col min="1293" max="1293" width="16" style="13" customWidth="1"/>
    <col min="1294" max="1294" width="19.7109375" style="13" customWidth="1"/>
    <col min="1295" max="1295" width="19" style="13" customWidth="1"/>
    <col min="1296" max="1296" width="18.85546875" style="13" customWidth="1"/>
    <col min="1297" max="1297" width="22.28515625" style="13" customWidth="1"/>
    <col min="1298" max="1298" width="15" style="13"/>
    <col min="1299" max="1299" width="16.5703125" style="13" bestFit="1" customWidth="1"/>
    <col min="1300" max="1537" width="15" style="13"/>
    <col min="1538" max="1538" width="5.85546875" style="13" customWidth="1"/>
    <col min="1539" max="1539" width="15" style="13"/>
    <col min="1540" max="1540" width="49.28515625" style="13" customWidth="1"/>
    <col min="1541" max="1541" width="18.7109375" style="13" customWidth="1"/>
    <col min="1542" max="1542" width="15.85546875" style="13" customWidth="1"/>
    <col min="1543" max="1543" width="16.42578125" style="13" customWidth="1"/>
    <col min="1544" max="1544" width="16" style="13" customWidth="1"/>
    <col min="1545" max="1545" width="16.42578125" style="13" customWidth="1"/>
    <col min="1546" max="1546" width="15.7109375" style="13" customWidth="1"/>
    <col min="1547" max="1547" width="17.5703125" style="13" customWidth="1"/>
    <col min="1548" max="1548" width="16.7109375" style="13" customWidth="1"/>
    <col min="1549" max="1549" width="16" style="13" customWidth="1"/>
    <col min="1550" max="1550" width="19.7109375" style="13" customWidth="1"/>
    <col min="1551" max="1551" width="19" style="13" customWidth="1"/>
    <col min="1552" max="1552" width="18.85546875" style="13" customWidth="1"/>
    <col min="1553" max="1553" width="22.28515625" style="13" customWidth="1"/>
    <col min="1554" max="1554" width="15" style="13"/>
    <col min="1555" max="1555" width="16.5703125" style="13" bestFit="1" customWidth="1"/>
    <col min="1556" max="1793" width="15" style="13"/>
    <col min="1794" max="1794" width="5.85546875" style="13" customWidth="1"/>
    <col min="1795" max="1795" width="15" style="13"/>
    <col min="1796" max="1796" width="49.28515625" style="13" customWidth="1"/>
    <col min="1797" max="1797" width="18.7109375" style="13" customWidth="1"/>
    <col min="1798" max="1798" width="15.85546875" style="13" customWidth="1"/>
    <col min="1799" max="1799" width="16.42578125" style="13" customWidth="1"/>
    <col min="1800" max="1800" width="16" style="13" customWidth="1"/>
    <col min="1801" max="1801" width="16.42578125" style="13" customWidth="1"/>
    <col min="1802" max="1802" width="15.7109375" style="13" customWidth="1"/>
    <col min="1803" max="1803" width="17.5703125" style="13" customWidth="1"/>
    <col min="1804" max="1804" width="16.7109375" style="13" customWidth="1"/>
    <col min="1805" max="1805" width="16" style="13" customWidth="1"/>
    <col min="1806" max="1806" width="19.7109375" style="13" customWidth="1"/>
    <col min="1807" max="1807" width="19" style="13" customWidth="1"/>
    <col min="1808" max="1808" width="18.85546875" style="13" customWidth="1"/>
    <col min="1809" max="1809" width="22.28515625" style="13" customWidth="1"/>
    <col min="1810" max="1810" width="15" style="13"/>
    <col min="1811" max="1811" width="16.5703125" style="13" bestFit="1" customWidth="1"/>
    <col min="1812" max="2049" width="15" style="13"/>
    <col min="2050" max="2050" width="5.85546875" style="13" customWidth="1"/>
    <col min="2051" max="2051" width="15" style="13"/>
    <col min="2052" max="2052" width="49.28515625" style="13" customWidth="1"/>
    <col min="2053" max="2053" width="18.7109375" style="13" customWidth="1"/>
    <col min="2054" max="2054" width="15.85546875" style="13" customWidth="1"/>
    <col min="2055" max="2055" width="16.42578125" style="13" customWidth="1"/>
    <col min="2056" max="2056" width="16" style="13" customWidth="1"/>
    <col min="2057" max="2057" width="16.42578125" style="13" customWidth="1"/>
    <col min="2058" max="2058" width="15.7109375" style="13" customWidth="1"/>
    <col min="2059" max="2059" width="17.5703125" style="13" customWidth="1"/>
    <col min="2060" max="2060" width="16.7109375" style="13" customWidth="1"/>
    <col min="2061" max="2061" width="16" style="13" customWidth="1"/>
    <col min="2062" max="2062" width="19.7109375" style="13" customWidth="1"/>
    <col min="2063" max="2063" width="19" style="13" customWidth="1"/>
    <col min="2064" max="2064" width="18.85546875" style="13" customWidth="1"/>
    <col min="2065" max="2065" width="22.28515625" style="13" customWidth="1"/>
    <col min="2066" max="2066" width="15" style="13"/>
    <col min="2067" max="2067" width="16.5703125" style="13" bestFit="1" customWidth="1"/>
    <col min="2068" max="2305" width="15" style="13"/>
    <col min="2306" max="2306" width="5.85546875" style="13" customWidth="1"/>
    <col min="2307" max="2307" width="15" style="13"/>
    <col min="2308" max="2308" width="49.28515625" style="13" customWidth="1"/>
    <col min="2309" max="2309" width="18.7109375" style="13" customWidth="1"/>
    <col min="2310" max="2310" width="15.85546875" style="13" customWidth="1"/>
    <col min="2311" max="2311" width="16.42578125" style="13" customWidth="1"/>
    <col min="2312" max="2312" width="16" style="13" customWidth="1"/>
    <col min="2313" max="2313" width="16.42578125" style="13" customWidth="1"/>
    <col min="2314" max="2314" width="15.7109375" style="13" customWidth="1"/>
    <col min="2315" max="2315" width="17.5703125" style="13" customWidth="1"/>
    <col min="2316" max="2316" width="16.7109375" style="13" customWidth="1"/>
    <col min="2317" max="2317" width="16" style="13" customWidth="1"/>
    <col min="2318" max="2318" width="19.7109375" style="13" customWidth="1"/>
    <col min="2319" max="2319" width="19" style="13" customWidth="1"/>
    <col min="2320" max="2320" width="18.85546875" style="13" customWidth="1"/>
    <col min="2321" max="2321" width="22.28515625" style="13" customWidth="1"/>
    <col min="2322" max="2322" width="15" style="13"/>
    <col min="2323" max="2323" width="16.5703125" style="13" bestFit="1" customWidth="1"/>
    <col min="2324" max="2561" width="15" style="13"/>
    <col min="2562" max="2562" width="5.85546875" style="13" customWidth="1"/>
    <col min="2563" max="2563" width="15" style="13"/>
    <col min="2564" max="2564" width="49.28515625" style="13" customWidth="1"/>
    <col min="2565" max="2565" width="18.7109375" style="13" customWidth="1"/>
    <col min="2566" max="2566" width="15.85546875" style="13" customWidth="1"/>
    <col min="2567" max="2567" width="16.42578125" style="13" customWidth="1"/>
    <col min="2568" max="2568" width="16" style="13" customWidth="1"/>
    <col min="2569" max="2569" width="16.42578125" style="13" customWidth="1"/>
    <col min="2570" max="2570" width="15.7109375" style="13" customWidth="1"/>
    <col min="2571" max="2571" width="17.5703125" style="13" customWidth="1"/>
    <col min="2572" max="2572" width="16.7109375" style="13" customWidth="1"/>
    <col min="2573" max="2573" width="16" style="13" customWidth="1"/>
    <col min="2574" max="2574" width="19.7109375" style="13" customWidth="1"/>
    <col min="2575" max="2575" width="19" style="13" customWidth="1"/>
    <col min="2576" max="2576" width="18.85546875" style="13" customWidth="1"/>
    <col min="2577" max="2577" width="22.28515625" style="13" customWidth="1"/>
    <col min="2578" max="2578" width="15" style="13"/>
    <col min="2579" max="2579" width="16.5703125" style="13" bestFit="1" customWidth="1"/>
    <col min="2580" max="2817" width="15" style="13"/>
    <col min="2818" max="2818" width="5.85546875" style="13" customWidth="1"/>
    <col min="2819" max="2819" width="15" style="13"/>
    <col min="2820" max="2820" width="49.28515625" style="13" customWidth="1"/>
    <col min="2821" max="2821" width="18.7109375" style="13" customWidth="1"/>
    <col min="2822" max="2822" width="15.85546875" style="13" customWidth="1"/>
    <col min="2823" max="2823" width="16.42578125" style="13" customWidth="1"/>
    <col min="2824" max="2824" width="16" style="13" customWidth="1"/>
    <col min="2825" max="2825" width="16.42578125" style="13" customWidth="1"/>
    <col min="2826" max="2826" width="15.7109375" style="13" customWidth="1"/>
    <col min="2827" max="2827" width="17.5703125" style="13" customWidth="1"/>
    <col min="2828" max="2828" width="16.7109375" style="13" customWidth="1"/>
    <col min="2829" max="2829" width="16" style="13" customWidth="1"/>
    <col min="2830" max="2830" width="19.7109375" style="13" customWidth="1"/>
    <col min="2831" max="2831" width="19" style="13" customWidth="1"/>
    <col min="2832" max="2832" width="18.85546875" style="13" customWidth="1"/>
    <col min="2833" max="2833" width="22.28515625" style="13" customWidth="1"/>
    <col min="2834" max="2834" width="15" style="13"/>
    <col min="2835" max="2835" width="16.5703125" style="13" bestFit="1" customWidth="1"/>
    <col min="2836" max="3073" width="15" style="13"/>
    <col min="3074" max="3074" width="5.85546875" style="13" customWidth="1"/>
    <col min="3075" max="3075" width="15" style="13"/>
    <col min="3076" max="3076" width="49.28515625" style="13" customWidth="1"/>
    <col min="3077" max="3077" width="18.7109375" style="13" customWidth="1"/>
    <col min="3078" max="3078" width="15.85546875" style="13" customWidth="1"/>
    <col min="3079" max="3079" width="16.42578125" style="13" customWidth="1"/>
    <col min="3080" max="3080" width="16" style="13" customWidth="1"/>
    <col min="3081" max="3081" width="16.42578125" style="13" customWidth="1"/>
    <col min="3082" max="3082" width="15.7109375" style="13" customWidth="1"/>
    <col min="3083" max="3083" width="17.5703125" style="13" customWidth="1"/>
    <col min="3084" max="3084" width="16.7109375" style="13" customWidth="1"/>
    <col min="3085" max="3085" width="16" style="13" customWidth="1"/>
    <col min="3086" max="3086" width="19.7109375" style="13" customWidth="1"/>
    <col min="3087" max="3087" width="19" style="13" customWidth="1"/>
    <col min="3088" max="3088" width="18.85546875" style="13" customWidth="1"/>
    <col min="3089" max="3089" width="22.28515625" style="13" customWidth="1"/>
    <col min="3090" max="3090" width="15" style="13"/>
    <col min="3091" max="3091" width="16.5703125" style="13" bestFit="1" customWidth="1"/>
    <col min="3092" max="3329" width="15" style="13"/>
    <col min="3330" max="3330" width="5.85546875" style="13" customWidth="1"/>
    <col min="3331" max="3331" width="15" style="13"/>
    <col min="3332" max="3332" width="49.28515625" style="13" customWidth="1"/>
    <col min="3333" max="3333" width="18.7109375" style="13" customWidth="1"/>
    <col min="3334" max="3334" width="15.85546875" style="13" customWidth="1"/>
    <col min="3335" max="3335" width="16.42578125" style="13" customWidth="1"/>
    <col min="3336" max="3336" width="16" style="13" customWidth="1"/>
    <col min="3337" max="3337" width="16.42578125" style="13" customWidth="1"/>
    <col min="3338" max="3338" width="15.7109375" style="13" customWidth="1"/>
    <col min="3339" max="3339" width="17.5703125" style="13" customWidth="1"/>
    <col min="3340" max="3340" width="16.7109375" style="13" customWidth="1"/>
    <col min="3341" max="3341" width="16" style="13" customWidth="1"/>
    <col min="3342" max="3342" width="19.7109375" style="13" customWidth="1"/>
    <col min="3343" max="3343" width="19" style="13" customWidth="1"/>
    <col min="3344" max="3344" width="18.85546875" style="13" customWidth="1"/>
    <col min="3345" max="3345" width="22.28515625" style="13" customWidth="1"/>
    <col min="3346" max="3346" width="15" style="13"/>
    <col min="3347" max="3347" width="16.5703125" style="13" bestFit="1" customWidth="1"/>
    <col min="3348" max="3585" width="15" style="13"/>
    <col min="3586" max="3586" width="5.85546875" style="13" customWidth="1"/>
    <col min="3587" max="3587" width="15" style="13"/>
    <col min="3588" max="3588" width="49.28515625" style="13" customWidth="1"/>
    <col min="3589" max="3589" width="18.7109375" style="13" customWidth="1"/>
    <col min="3590" max="3590" width="15.85546875" style="13" customWidth="1"/>
    <col min="3591" max="3591" width="16.42578125" style="13" customWidth="1"/>
    <col min="3592" max="3592" width="16" style="13" customWidth="1"/>
    <col min="3593" max="3593" width="16.42578125" style="13" customWidth="1"/>
    <col min="3594" max="3594" width="15.7109375" style="13" customWidth="1"/>
    <col min="3595" max="3595" width="17.5703125" style="13" customWidth="1"/>
    <col min="3596" max="3596" width="16.7109375" style="13" customWidth="1"/>
    <col min="3597" max="3597" width="16" style="13" customWidth="1"/>
    <col min="3598" max="3598" width="19.7109375" style="13" customWidth="1"/>
    <col min="3599" max="3599" width="19" style="13" customWidth="1"/>
    <col min="3600" max="3600" width="18.85546875" style="13" customWidth="1"/>
    <col min="3601" max="3601" width="22.28515625" style="13" customWidth="1"/>
    <col min="3602" max="3602" width="15" style="13"/>
    <col min="3603" max="3603" width="16.5703125" style="13" bestFit="1" customWidth="1"/>
    <col min="3604" max="3841" width="15" style="13"/>
    <col min="3842" max="3842" width="5.85546875" style="13" customWidth="1"/>
    <col min="3843" max="3843" width="15" style="13"/>
    <col min="3844" max="3844" width="49.28515625" style="13" customWidth="1"/>
    <col min="3845" max="3845" width="18.7109375" style="13" customWidth="1"/>
    <col min="3846" max="3846" width="15.85546875" style="13" customWidth="1"/>
    <col min="3847" max="3847" width="16.42578125" style="13" customWidth="1"/>
    <col min="3848" max="3848" width="16" style="13" customWidth="1"/>
    <col min="3849" max="3849" width="16.42578125" style="13" customWidth="1"/>
    <col min="3850" max="3850" width="15.7109375" style="13" customWidth="1"/>
    <col min="3851" max="3851" width="17.5703125" style="13" customWidth="1"/>
    <col min="3852" max="3852" width="16.7109375" style="13" customWidth="1"/>
    <col min="3853" max="3853" width="16" style="13" customWidth="1"/>
    <col min="3854" max="3854" width="19.7109375" style="13" customWidth="1"/>
    <col min="3855" max="3855" width="19" style="13" customWidth="1"/>
    <col min="3856" max="3856" width="18.85546875" style="13" customWidth="1"/>
    <col min="3857" max="3857" width="22.28515625" style="13" customWidth="1"/>
    <col min="3858" max="3858" width="15" style="13"/>
    <col min="3859" max="3859" width="16.5703125" style="13" bestFit="1" customWidth="1"/>
    <col min="3860" max="4097" width="15" style="13"/>
    <col min="4098" max="4098" width="5.85546875" style="13" customWidth="1"/>
    <col min="4099" max="4099" width="15" style="13"/>
    <col min="4100" max="4100" width="49.28515625" style="13" customWidth="1"/>
    <col min="4101" max="4101" width="18.7109375" style="13" customWidth="1"/>
    <col min="4102" max="4102" width="15.85546875" style="13" customWidth="1"/>
    <col min="4103" max="4103" width="16.42578125" style="13" customWidth="1"/>
    <col min="4104" max="4104" width="16" style="13" customWidth="1"/>
    <col min="4105" max="4105" width="16.42578125" style="13" customWidth="1"/>
    <col min="4106" max="4106" width="15.7109375" style="13" customWidth="1"/>
    <col min="4107" max="4107" width="17.5703125" style="13" customWidth="1"/>
    <col min="4108" max="4108" width="16.7109375" style="13" customWidth="1"/>
    <col min="4109" max="4109" width="16" style="13" customWidth="1"/>
    <col min="4110" max="4110" width="19.7109375" style="13" customWidth="1"/>
    <col min="4111" max="4111" width="19" style="13" customWidth="1"/>
    <col min="4112" max="4112" width="18.85546875" style="13" customWidth="1"/>
    <col min="4113" max="4113" width="22.28515625" style="13" customWidth="1"/>
    <col min="4114" max="4114" width="15" style="13"/>
    <col min="4115" max="4115" width="16.5703125" style="13" bestFit="1" customWidth="1"/>
    <col min="4116" max="4353" width="15" style="13"/>
    <col min="4354" max="4354" width="5.85546875" style="13" customWidth="1"/>
    <col min="4355" max="4355" width="15" style="13"/>
    <col min="4356" max="4356" width="49.28515625" style="13" customWidth="1"/>
    <col min="4357" max="4357" width="18.7109375" style="13" customWidth="1"/>
    <col min="4358" max="4358" width="15.85546875" style="13" customWidth="1"/>
    <col min="4359" max="4359" width="16.42578125" style="13" customWidth="1"/>
    <col min="4360" max="4360" width="16" style="13" customWidth="1"/>
    <col min="4361" max="4361" width="16.42578125" style="13" customWidth="1"/>
    <col min="4362" max="4362" width="15.7109375" style="13" customWidth="1"/>
    <col min="4363" max="4363" width="17.5703125" style="13" customWidth="1"/>
    <col min="4364" max="4364" width="16.7109375" style="13" customWidth="1"/>
    <col min="4365" max="4365" width="16" style="13" customWidth="1"/>
    <col min="4366" max="4366" width="19.7109375" style="13" customWidth="1"/>
    <col min="4367" max="4367" width="19" style="13" customWidth="1"/>
    <col min="4368" max="4368" width="18.85546875" style="13" customWidth="1"/>
    <col min="4369" max="4369" width="22.28515625" style="13" customWidth="1"/>
    <col min="4370" max="4370" width="15" style="13"/>
    <col min="4371" max="4371" width="16.5703125" style="13" bestFit="1" customWidth="1"/>
    <col min="4372" max="4609" width="15" style="13"/>
    <col min="4610" max="4610" width="5.85546875" style="13" customWidth="1"/>
    <col min="4611" max="4611" width="15" style="13"/>
    <col min="4612" max="4612" width="49.28515625" style="13" customWidth="1"/>
    <col min="4613" max="4613" width="18.7109375" style="13" customWidth="1"/>
    <col min="4614" max="4614" width="15.85546875" style="13" customWidth="1"/>
    <col min="4615" max="4615" width="16.42578125" style="13" customWidth="1"/>
    <col min="4616" max="4616" width="16" style="13" customWidth="1"/>
    <col min="4617" max="4617" width="16.42578125" style="13" customWidth="1"/>
    <col min="4618" max="4618" width="15.7109375" style="13" customWidth="1"/>
    <col min="4619" max="4619" width="17.5703125" style="13" customWidth="1"/>
    <col min="4620" max="4620" width="16.7109375" style="13" customWidth="1"/>
    <col min="4621" max="4621" width="16" style="13" customWidth="1"/>
    <col min="4622" max="4622" width="19.7109375" style="13" customWidth="1"/>
    <col min="4623" max="4623" width="19" style="13" customWidth="1"/>
    <col min="4624" max="4624" width="18.85546875" style="13" customWidth="1"/>
    <col min="4625" max="4625" width="22.28515625" style="13" customWidth="1"/>
    <col min="4626" max="4626" width="15" style="13"/>
    <col min="4627" max="4627" width="16.5703125" style="13" bestFit="1" customWidth="1"/>
    <col min="4628" max="4865" width="15" style="13"/>
    <col min="4866" max="4866" width="5.85546875" style="13" customWidth="1"/>
    <col min="4867" max="4867" width="15" style="13"/>
    <col min="4868" max="4868" width="49.28515625" style="13" customWidth="1"/>
    <col min="4869" max="4869" width="18.7109375" style="13" customWidth="1"/>
    <col min="4870" max="4870" width="15.85546875" style="13" customWidth="1"/>
    <col min="4871" max="4871" width="16.42578125" style="13" customWidth="1"/>
    <col min="4872" max="4872" width="16" style="13" customWidth="1"/>
    <col min="4873" max="4873" width="16.42578125" style="13" customWidth="1"/>
    <col min="4874" max="4874" width="15.7109375" style="13" customWidth="1"/>
    <col min="4875" max="4875" width="17.5703125" style="13" customWidth="1"/>
    <col min="4876" max="4876" width="16.7109375" style="13" customWidth="1"/>
    <col min="4877" max="4877" width="16" style="13" customWidth="1"/>
    <col min="4878" max="4878" width="19.7109375" style="13" customWidth="1"/>
    <col min="4879" max="4879" width="19" style="13" customWidth="1"/>
    <col min="4880" max="4880" width="18.85546875" style="13" customWidth="1"/>
    <col min="4881" max="4881" width="22.28515625" style="13" customWidth="1"/>
    <col min="4882" max="4882" width="15" style="13"/>
    <col min="4883" max="4883" width="16.5703125" style="13" bestFit="1" customWidth="1"/>
    <col min="4884" max="5121" width="15" style="13"/>
    <col min="5122" max="5122" width="5.85546875" style="13" customWidth="1"/>
    <col min="5123" max="5123" width="15" style="13"/>
    <col min="5124" max="5124" width="49.28515625" style="13" customWidth="1"/>
    <col min="5125" max="5125" width="18.7109375" style="13" customWidth="1"/>
    <col min="5126" max="5126" width="15.85546875" style="13" customWidth="1"/>
    <col min="5127" max="5127" width="16.42578125" style="13" customWidth="1"/>
    <col min="5128" max="5128" width="16" style="13" customWidth="1"/>
    <col min="5129" max="5129" width="16.42578125" style="13" customWidth="1"/>
    <col min="5130" max="5130" width="15.7109375" style="13" customWidth="1"/>
    <col min="5131" max="5131" width="17.5703125" style="13" customWidth="1"/>
    <col min="5132" max="5132" width="16.7109375" style="13" customWidth="1"/>
    <col min="5133" max="5133" width="16" style="13" customWidth="1"/>
    <col min="5134" max="5134" width="19.7109375" style="13" customWidth="1"/>
    <col min="5135" max="5135" width="19" style="13" customWidth="1"/>
    <col min="5136" max="5136" width="18.85546875" style="13" customWidth="1"/>
    <col min="5137" max="5137" width="22.28515625" style="13" customWidth="1"/>
    <col min="5138" max="5138" width="15" style="13"/>
    <col min="5139" max="5139" width="16.5703125" style="13" bestFit="1" customWidth="1"/>
    <col min="5140" max="5377" width="15" style="13"/>
    <col min="5378" max="5378" width="5.85546875" style="13" customWidth="1"/>
    <col min="5379" max="5379" width="15" style="13"/>
    <col min="5380" max="5380" width="49.28515625" style="13" customWidth="1"/>
    <col min="5381" max="5381" width="18.7109375" style="13" customWidth="1"/>
    <col min="5382" max="5382" width="15.85546875" style="13" customWidth="1"/>
    <col min="5383" max="5383" width="16.42578125" style="13" customWidth="1"/>
    <col min="5384" max="5384" width="16" style="13" customWidth="1"/>
    <col min="5385" max="5385" width="16.42578125" style="13" customWidth="1"/>
    <col min="5386" max="5386" width="15.7109375" style="13" customWidth="1"/>
    <col min="5387" max="5387" width="17.5703125" style="13" customWidth="1"/>
    <col min="5388" max="5388" width="16.7109375" style="13" customWidth="1"/>
    <col min="5389" max="5389" width="16" style="13" customWidth="1"/>
    <col min="5390" max="5390" width="19.7109375" style="13" customWidth="1"/>
    <col min="5391" max="5391" width="19" style="13" customWidth="1"/>
    <col min="5392" max="5392" width="18.85546875" style="13" customWidth="1"/>
    <col min="5393" max="5393" width="22.28515625" style="13" customWidth="1"/>
    <col min="5394" max="5394" width="15" style="13"/>
    <col min="5395" max="5395" width="16.5703125" style="13" bestFit="1" customWidth="1"/>
    <col min="5396" max="5633" width="15" style="13"/>
    <col min="5634" max="5634" width="5.85546875" style="13" customWidth="1"/>
    <col min="5635" max="5635" width="15" style="13"/>
    <col min="5636" max="5636" width="49.28515625" style="13" customWidth="1"/>
    <col min="5637" max="5637" width="18.7109375" style="13" customWidth="1"/>
    <col min="5638" max="5638" width="15.85546875" style="13" customWidth="1"/>
    <col min="5639" max="5639" width="16.42578125" style="13" customWidth="1"/>
    <col min="5640" max="5640" width="16" style="13" customWidth="1"/>
    <col min="5641" max="5641" width="16.42578125" style="13" customWidth="1"/>
    <col min="5642" max="5642" width="15.7109375" style="13" customWidth="1"/>
    <col min="5643" max="5643" width="17.5703125" style="13" customWidth="1"/>
    <col min="5644" max="5644" width="16.7109375" style="13" customWidth="1"/>
    <col min="5645" max="5645" width="16" style="13" customWidth="1"/>
    <col min="5646" max="5646" width="19.7109375" style="13" customWidth="1"/>
    <col min="5647" max="5647" width="19" style="13" customWidth="1"/>
    <col min="5648" max="5648" width="18.85546875" style="13" customWidth="1"/>
    <col min="5649" max="5649" width="22.28515625" style="13" customWidth="1"/>
    <col min="5650" max="5650" width="15" style="13"/>
    <col min="5651" max="5651" width="16.5703125" style="13" bestFit="1" customWidth="1"/>
    <col min="5652" max="5889" width="15" style="13"/>
    <col min="5890" max="5890" width="5.85546875" style="13" customWidth="1"/>
    <col min="5891" max="5891" width="15" style="13"/>
    <col min="5892" max="5892" width="49.28515625" style="13" customWidth="1"/>
    <col min="5893" max="5893" width="18.7109375" style="13" customWidth="1"/>
    <col min="5894" max="5894" width="15.85546875" style="13" customWidth="1"/>
    <col min="5895" max="5895" width="16.42578125" style="13" customWidth="1"/>
    <col min="5896" max="5896" width="16" style="13" customWidth="1"/>
    <col min="5897" max="5897" width="16.42578125" style="13" customWidth="1"/>
    <col min="5898" max="5898" width="15.7109375" style="13" customWidth="1"/>
    <col min="5899" max="5899" width="17.5703125" style="13" customWidth="1"/>
    <col min="5900" max="5900" width="16.7109375" style="13" customWidth="1"/>
    <col min="5901" max="5901" width="16" style="13" customWidth="1"/>
    <col min="5902" max="5902" width="19.7109375" style="13" customWidth="1"/>
    <col min="5903" max="5903" width="19" style="13" customWidth="1"/>
    <col min="5904" max="5904" width="18.85546875" style="13" customWidth="1"/>
    <col min="5905" max="5905" width="22.28515625" style="13" customWidth="1"/>
    <col min="5906" max="5906" width="15" style="13"/>
    <col min="5907" max="5907" width="16.5703125" style="13" bestFit="1" customWidth="1"/>
    <col min="5908" max="6145" width="15" style="13"/>
    <col min="6146" max="6146" width="5.85546875" style="13" customWidth="1"/>
    <col min="6147" max="6147" width="15" style="13"/>
    <col min="6148" max="6148" width="49.28515625" style="13" customWidth="1"/>
    <col min="6149" max="6149" width="18.7109375" style="13" customWidth="1"/>
    <col min="6150" max="6150" width="15.85546875" style="13" customWidth="1"/>
    <col min="6151" max="6151" width="16.42578125" style="13" customWidth="1"/>
    <col min="6152" max="6152" width="16" style="13" customWidth="1"/>
    <col min="6153" max="6153" width="16.42578125" style="13" customWidth="1"/>
    <col min="6154" max="6154" width="15.7109375" style="13" customWidth="1"/>
    <col min="6155" max="6155" width="17.5703125" style="13" customWidth="1"/>
    <col min="6156" max="6156" width="16.7109375" style="13" customWidth="1"/>
    <col min="6157" max="6157" width="16" style="13" customWidth="1"/>
    <col min="6158" max="6158" width="19.7109375" style="13" customWidth="1"/>
    <col min="6159" max="6159" width="19" style="13" customWidth="1"/>
    <col min="6160" max="6160" width="18.85546875" style="13" customWidth="1"/>
    <col min="6161" max="6161" width="22.28515625" style="13" customWidth="1"/>
    <col min="6162" max="6162" width="15" style="13"/>
    <col min="6163" max="6163" width="16.5703125" style="13" bestFit="1" customWidth="1"/>
    <col min="6164" max="6401" width="15" style="13"/>
    <col min="6402" max="6402" width="5.85546875" style="13" customWidth="1"/>
    <col min="6403" max="6403" width="15" style="13"/>
    <col min="6404" max="6404" width="49.28515625" style="13" customWidth="1"/>
    <col min="6405" max="6405" width="18.7109375" style="13" customWidth="1"/>
    <col min="6406" max="6406" width="15.85546875" style="13" customWidth="1"/>
    <col min="6407" max="6407" width="16.42578125" style="13" customWidth="1"/>
    <col min="6408" max="6408" width="16" style="13" customWidth="1"/>
    <col min="6409" max="6409" width="16.42578125" style="13" customWidth="1"/>
    <col min="6410" max="6410" width="15.7109375" style="13" customWidth="1"/>
    <col min="6411" max="6411" width="17.5703125" style="13" customWidth="1"/>
    <col min="6412" max="6412" width="16.7109375" style="13" customWidth="1"/>
    <col min="6413" max="6413" width="16" style="13" customWidth="1"/>
    <col min="6414" max="6414" width="19.7109375" style="13" customWidth="1"/>
    <col min="6415" max="6415" width="19" style="13" customWidth="1"/>
    <col min="6416" max="6416" width="18.85546875" style="13" customWidth="1"/>
    <col min="6417" max="6417" width="22.28515625" style="13" customWidth="1"/>
    <col min="6418" max="6418" width="15" style="13"/>
    <col min="6419" max="6419" width="16.5703125" style="13" bestFit="1" customWidth="1"/>
    <col min="6420" max="6657" width="15" style="13"/>
    <col min="6658" max="6658" width="5.85546875" style="13" customWidth="1"/>
    <col min="6659" max="6659" width="15" style="13"/>
    <col min="6660" max="6660" width="49.28515625" style="13" customWidth="1"/>
    <col min="6661" max="6661" width="18.7109375" style="13" customWidth="1"/>
    <col min="6662" max="6662" width="15.85546875" style="13" customWidth="1"/>
    <col min="6663" max="6663" width="16.42578125" style="13" customWidth="1"/>
    <col min="6664" max="6664" width="16" style="13" customWidth="1"/>
    <col min="6665" max="6665" width="16.42578125" style="13" customWidth="1"/>
    <col min="6666" max="6666" width="15.7109375" style="13" customWidth="1"/>
    <col min="6667" max="6667" width="17.5703125" style="13" customWidth="1"/>
    <col min="6668" max="6668" width="16.7109375" style="13" customWidth="1"/>
    <col min="6669" max="6669" width="16" style="13" customWidth="1"/>
    <col min="6670" max="6670" width="19.7109375" style="13" customWidth="1"/>
    <col min="6671" max="6671" width="19" style="13" customWidth="1"/>
    <col min="6672" max="6672" width="18.85546875" style="13" customWidth="1"/>
    <col min="6673" max="6673" width="22.28515625" style="13" customWidth="1"/>
    <col min="6674" max="6674" width="15" style="13"/>
    <col min="6675" max="6675" width="16.5703125" style="13" bestFit="1" customWidth="1"/>
    <col min="6676" max="6913" width="15" style="13"/>
    <col min="6914" max="6914" width="5.85546875" style="13" customWidth="1"/>
    <col min="6915" max="6915" width="15" style="13"/>
    <col min="6916" max="6916" width="49.28515625" style="13" customWidth="1"/>
    <col min="6917" max="6917" width="18.7109375" style="13" customWidth="1"/>
    <col min="6918" max="6918" width="15.85546875" style="13" customWidth="1"/>
    <col min="6919" max="6919" width="16.42578125" style="13" customWidth="1"/>
    <col min="6920" max="6920" width="16" style="13" customWidth="1"/>
    <col min="6921" max="6921" width="16.42578125" style="13" customWidth="1"/>
    <col min="6922" max="6922" width="15.7109375" style="13" customWidth="1"/>
    <col min="6923" max="6923" width="17.5703125" style="13" customWidth="1"/>
    <col min="6924" max="6924" width="16.7109375" style="13" customWidth="1"/>
    <col min="6925" max="6925" width="16" style="13" customWidth="1"/>
    <col min="6926" max="6926" width="19.7109375" style="13" customWidth="1"/>
    <col min="6927" max="6927" width="19" style="13" customWidth="1"/>
    <col min="6928" max="6928" width="18.85546875" style="13" customWidth="1"/>
    <col min="6929" max="6929" width="22.28515625" style="13" customWidth="1"/>
    <col min="6930" max="6930" width="15" style="13"/>
    <col min="6931" max="6931" width="16.5703125" style="13" bestFit="1" customWidth="1"/>
    <col min="6932" max="7169" width="15" style="13"/>
    <col min="7170" max="7170" width="5.85546875" style="13" customWidth="1"/>
    <col min="7171" max="7171" width="15" style="13"/>
    <col min="7172" max="7172" width="49.28515625" style="13" customWidth="1"/>
    <col min="7173" max="7173" width="18.7109375" style="13" customWidth="1"/>
    <col min="7174" max="7174" width="15.85546875" style="13" customWidth="1"/>
    <col min="7175" max="7175" width="16.42578125" style="13" customWidth="1"/>
    <col min="7176" max="7176" width="16" style="13" customWidth="1"/>
    <col min="7177" max="7177" width="16.42578125" style="13" customWidth="1"/>
    <col min="7178" max="7178" width="15.7109375" style="13" customWidth="1"/>
    <col min="7179" max="7179" width="17.5703125" style="13" customWidth="1"/>
    <col min="7180" max="7180" width="16.7109375" style="13" customWidth="1"/>
    <col min="7181" max="7181" width="16" style="13" customWidth="1"/>
    <col min="7182" max="7182" width="19.7109375" style="13" customWidth="1"/>
    <col min="7183" max="7183" width="19" style="13" customWidth="1"/>
    <col min="7184" max="7184" width="18.85546875" style="13" customWidth="1"/>
    <col min="7185" max="7185" width="22.28515625" style="13" customWidth="1"/>
    <col min="7186" max="7186" width="15" style="13"/>
    <col min="7187" max="7187" width="16.5703125" style="13" bestFit="1" customWidth="1"/>
    <col min="7188" max="7425" width="15" style="13"/>
    <col min="7426" max="7426" width="5.85546875" style="13" customWidth="1"/>
    <col min="7427" max="7427" width="15" style="13"/>
    <col min="7428" max="7428" width="49.28515625" style="13" customWidth="1"/>
    <col min="7429" max="7429" width="18.7109375" style="13" customWidth="1"/>
    <col min="7430" max="7430" width="15.85546875" style="13" customWidth="1"/>
    <col min="7431" max="7431" width="16.42578125" style="13" customWidth="1"/>
    <col min="7432" max="7432" width="16" style="13" customWidth="1"/>
    <col min="7433" max="7433" width="16.42578125" style="13" customWidth="1"/>
    <col min="7434" max="7434" width="15.7109375" style="13" customWidth="1"/>
    <col min="7435" max="7435" width="17.5703125" style="13" customWidth="1"/>
    <col min="7436" max="7436" width="16.7109375" style="13" customWidth="1"/>
    <col min="7437" max="7437" width="16" style="13" customWidth="1"/>
    <col min="7438" max="7438" width="19.7109375" style="13" customWidth="1"/>
    <col min="7439" max="7439" width="19" style="13" customWidth="1"/>
    <col min="7440" max="7440" width="18.85546875" style="13" customWidth="1"/>
    <col min="7441" max="7441" width="22.28515625" style="13" customWidth="1"/>
    <col min="7442" max="7442" width="15" style="13"/>
    <col min="7443" max="7443" width="16.5703125" style="13" bestFit="1" customWidth="1"/>
    <col min="7444" max="7681" width="15" style="13"/>
    <col min="7682" max="7682" width="5.85546875" style="13" customWidth="1"/>
    <col min="7683" max="7683" width="15" style="13"/>
    <col min="7684" max="7684" width="49.28515625" style="13" customWidth="1"/>
    <col min="7685" max="7685" width="18.7109375" style="13" customWidth="1"/>
    <col min="7686" max="7686" width="15.85546875" style="13" customWidth="1"/>
    <col min="7687" max="7687" width="16.42578125" style="13" customWidth="1"/>
    <col min="7688" max="7688" width="16" style="13" customWidth="1"/>
    <col min="7689" max="7689" width="16.42578125" style="13" customWidth="1"/>
    <col min="7690" max="7690" width="15.7109375" style="13" customWidth="1"/>
    <col min="7691" max="7691" width="17.5703125" style="13" customWidth="1"/>
    <col min="7692" max="7692" width="16.7109375" style="13" customWidth="1"/>
    <col min="7693" max="7693" width="16" style="13" customWidth="1"/>
    <col min="7694" max="7694" width="19.7109375" style="13" customWidth="1"/>
    <col min="7695" max="7695" width="19" style="13" customWidth="1"/>
    <col min="7696" max="7696" width="18.85546875" style="13" customWidth="1"/>
    <col min="7697" max="7697" width="22.28515625" style="13" customWidth="1"/>
    <col min="7698" max="7698" width="15" style="13"/>
    <col min="7699" max="7699" width="16.5703125" style="13" bestFit="1" customWidth="1"/>
    <col min="7700" max="7937" width="15" style="13"/>
    <col min="7938" max="7938" width="5.85546875" style="13" customWidth="1"/>
    <col min="7939" max="7939" width="15" style="13"/>
    <col min="7940" max="7940" width="49.28515625" style="13" customWidth="1"/>
    <col min="7941" max="7941" width="18.7109375" style="13" customWidth="1"/>
    <col min="7942" max="7942" width="15.85546875" style="13" customWidth="1"/>
    <col min="7943" max="7943" width="16.42578125" style="13" customWidth="1"/>
    <col min="7944" max="7944" width="16" style="13" customWidth="1"/>
    <col min="7945" max="7945" width="16.42578125" style="13" customWidth="1"/>
    <col min="7946" max="7946" width="15.7109375" style="13" customWidth="1"/>
    <col min="7947" max="7947" width="17.5703125" style="13" customWidth="1"/>
    <col min="7948" max="7948" width="16.7109375" style="13" customWidth="1"/>
    <col min="7949" max="7949" width="16" style="13" customWidth="1"/>
    <col min="7950" max="7950" width="19.7109375" style="13" customWidth="1"/>
    <col min="7951" max="7951" width="19" style="13" customWidth="1"/>
    <col min="7952" max="7952" width="18.85546875" style="13" customWidth="1"/>
    <col min="7953" max="7953" width="22.28515625" style="13" customWidth="1"/>
    <col min="7954" max="7954" width="15" style="13"/>
    <col min="7955" max="7955" width="16.5703125" style="13" bestFit="1" customWidth="1"/>
    <col min="7956" max="8193" width="15" style="13"/>
    <col min="8194" max="8194" width="5.85546875" style="13" customWidth="1"/>
    <col min="8195" max="8195" width="15" style="13"/>
    <col min="8196" max="8196" width="49.28515625" style="13" customWidth="1"/>
    <col min="8197" max="8197" width="18.7109375" style="13" customWidth="1"/>
    <col min="8198" max="8198" width="15.85546875" style="13" customWidth="1"/>
    <col min="8199" max="8199" width="16.42578125" style="13" customWidth="1"/>
    <col min="8200" max="8200" width="16" style="13" customWidth="1"/>
    <col min="8201" max="8201" width="16.42578125" style="13" customWidth="1"/>
    <col min="8202" max="8202" width="15.7109375" style="13" customWidth="1"/>
    <col min="8203" max="8203" width="17.5703125" style="13" customWidth="1"/>
    <col min="8204" max="8204" width="16.7109375" style="13" customWidth="1"/>
    <col min="8205" max="8205" width="16" style="13" customWidth="1"/>
    <col min="8206" max="8206" width="19.7109375" style="13" customWidth="1"/>
    <col min="8207" max="8207" width="19" style="13" customWidth="1"/>
    <col min="8208" max="8208" width="18.85546875" style="13" customWidth="1"/>
    <col min="8209" max="8209" width="22.28515625" style="13" customWidth="1"/>
    <col min="8210" max="8210" width="15" style="13"/>
    <col min="8211" max="8211" width="16.5703125" style="13" bestFit="1" customWidth="1"/>
    <col min="8212" max="8449" width="15" style="13"/>
    <col min="8450" max="8450" width="5.85546875" style="13" customWidth="1"/>
    <col min="8451" max="8451" width="15" style="13"/>
    <col min="8452" max="8452" width="49.28515625" style="13" customWidth="1"/>
    <col min="8453" max="8453" width="18.7109375" style="13" customWidth="1"/>
    <col min="8454" max="8454" width="15.85546875" style="13" customWidth="1"/>
    <col min="8455" max="8455" width="16.42578125" style="13" customWidth="1"/>
    <col min="8456" max="8456" width="16" style="13" customWidth="1"/>
    <col min="8457" max="8457" width="16.42578125" style="13" customWidth="1"/>
    <col min="8458" max="8458" width="15.7109375" style="13" customWidth="1"/>
    <col min="8459" max="8459" width="17.5703125" style="13" customWidth="1"/>
    <col min="8460" max="8460" width="16.7109375" style="13" customWidth="1"/>
    <col min="8461" max="8461" width="16" style="13" customWidth="1"/>
    <col min="8462" max="8462" width="19.7109375" style="13" customWidth="1"/>
    <col min="8463" max="8463" width="19" style="13" customWidth="1"/>
    <col min="8464" max="8464" width="18.85546875" style="13" customWidth="1"/>
    <col min="8465" max="8465" width="22.28515625" style="13" customWidth="1"/>
    <col min="8466" max="8466" width="15" style="13"/>
    <col min="8467" max="8467" width="16.5703125" style="13" bestFit="1" customWidth="1"/>
    <col min="8468" max="8705" width="15" style="13"/>
    <col min="8706" max="8706" width="5.85546875" style="13" customWidth="1"/>
    <col min="8707" max="8707" width="15" style="13"/>
    <col min="8708" max="8708" width="49.28515625" style="13" customWidth="1"/>
    <col min="8709" max="8709" width="18.7109375" style="13" customWidth="1"/>
    <col min="8710" max="8710" width="15.85546875" style="13" customWidth="1"/>
    <col min="8711" max="8711" width="16.42578125" style="13" customWidth="1"/>
    <col min="8712" max="8712" width="16" style="13" customWidth="1"/>
    <col min="8713" max="8713" width="16.42578125" style="13" customWidth="1"/>
    <col min="8714" max="8714" width="15.7109375" style="13" customWidth="1"/>
    <col min="8715" max="8715" width="17.5703125" style="13" customWidth="1"/>
    <col min="8716" max="8716" width="16.7109375" style="13" customWidth="1"/>
    <col min="8717" max="8717" width="16" style="13" customWidth="1"/>
    <col min="8718" max="8718" width="19.7109375" style="13" customWidth="1"/>
    <col min="8719" max="8719" width="19" style="13" customWidth="1"/>
    <col min="8720" max="8720" width="18.85546875" style="13" customWidth="1"/>
    <col min="8721" max="8721" width="22.28515625" style="13" customWidth="1"/>
    <col min="8722" max="8722" width="15" style="13"/>
    <col min="8723" max="8723" width="16.5703125" style="13" bestFit="1" customWidth="1"/>
    <col min="8724" max="8961" width="15" style="13"/>
    <col min="8962" max="8962" width="5.85546875" style="13" customWidth="1"/>
    <col min="8963" max="8963" width="15" style="13"/>
    <col min="8964" max="8964" width="49.28515625" style="13" customWidth="1"/>
    <col min="8965" max="8965" width="18.7109375" style="13" customWidth="1"/>
    <col min="8966" max="8966" width="15.85546875" style="13" customWidth="1"/>
    <col min="8967" max="8967" width="16.42578125" style="13" customWidth="1"/>
    <col min="8968" max="8968" width="16" style="13" customWidth="1"/>
    <col min="8969" max="8969" width="16.42578125" style="13" customWidth="1"/>
    <col min="8970" max="8970" width="15.7109375" style="13" customWidth="1"/>
    <col min="8971" max="8971" width="17.5703125" style="13" customWidth="1"/>
    <col min="8972" max="8972" width="16.7109375" style="13" customWidth="1"/>
    <col min="8973" max="8973" width="16" style="13" customWidth="1"/>
    <col min="8974" max="8974" width="19.7109375" style="13" customWidth="1"/>
    <col min="8975" max="8975" width="19" style="13" customWidth="1"/>
    <col min="8976" max="8976" width="18.85546875" style="13" customWidth="1"/>
    <col min="8977" max="8977" width="22.28515625" style="13" customWidth="1"/>
    <col min="8978" max="8978" width="15" style="13"/>
    <col min="8979" max="8979" width="16.5703125" style="13" bestFit="1" customWidth="1"/>
    <col min="8980" max="9217" width="15" style="13"/>
    <col min="9218" max="9218" width="5.85546875" style="13" customWidth="1"/>
    <col min="9219" max="9219" width="15" style="13"/>
    <col min="9220" max="9220" width="49.28515625" style="13" customWidth="1"/>
    <col min="9221" max="9221" width="18.7109375" style="13" customWidth="1"/>
    <col min="9222" max="9222" width="15.85546875" style="13" customWidth="1"/>
    <col min="9223" max="9223" width="16.42578125" style="13" customWidth="1"/>
    <col min="9224" max="9224" width="16" style="13" customWidth="1"/>
    <col min="9225" max="9225" width="16.42578125" style="13" customWidth="1"/>
    <col min="9226" max="9226" width="15.7109375" style="13" customWidth="1"/>
    <col min="9227" max="9227" width="17.5703125" style="13" customWidth="1"/>
    <col min="9228" max="9228" width="16.7109375" style="13" customWidth="1"/>
    <col min="9229" max="9229" width="16" style="13" customWidth="1"/>
    <col min="9230" max="9230" width="19.7109375" style="13" customWidth="1"/>
    <col min="9231" max="9231" width="19" style="13" customWidth="1"/>
    <col min="9232" max="9232" width="18.85546875" style="13" customWidth="1"/>
    <col min="9233" max="9233" width="22.28515625" style="13" customWidth="1"/>
    <col min="9234" max="9234" width="15" style="13"/>
    <col min="9235" max="9235" width="16.5703125" style="13" bestFit="1" customWidth="1"/>
    <col min="9236" max="9473" width="15" style="13"/>
    <col min="9474" max="9474" width="5.85546875" style="13" customWidth="1"/>
    <col min="9475" max="9475" width="15" style="13"/>
    <col min="9476" max="9476" width="49.28515625" style="13" customWidth="1"/>
    <col min="9477" max="9477" width="18.7109375" style="13" customWidth="1"/>
    <col min="9478" max="9478" width="15.85546875" style="13" customWidth="1"/>
    <col min="9479" max="9479" width="16.42578125" style="13" customWidth="1"/>
    <col min="9480" max="9480" width="16" style="13" customWidth="1"/>
    <col min="9481" max="9481" width="16.42578125" style="13" customWidth="1"/>
    <col min="9482" max="9482" width="15.7109375" style="13" customWidth="1"/>
    <col min="9483" max="9483" width="17.5703125" style="13" customWidth="1"/>
    <col min="9484" max="9484" width="16.7109375" style="13" customWidth="1"/>
    <col min="9485" max="9485" width="16" style="13" customWidth="1"/>
    <col min="9486" max="9486" width="19.7109375" style="13" customWidth="1"/>
    <col min="9487" max="9487" width="19" style="13" customWidth="1"/>
    <col min="9488" max="9488" width="18.85546875" style="13" customWidth="1"/>
    <col min="9489" max="9489" width="22.28515625" style="13" customWidth="1"/>
    <col min="9490" max="9490" width="15" style="13"/>
    <col min="9491" max="9491" width="16.5703125" style="13" bestFit="1" customWidth="1"/>
    <col min="9492" max="9729" width="15" style="13"/>
    <col min="9730" max="9730" width="5.85546875" style="13" customWidth="1"/>
    <col min="9731" max="9731" width="15" style="13"/>
    <col min="9732" max="9732" width="49.28515625" style="13" customWidth="1"/>
    <col min="9733" max="9733" width="18.7109375" style="13" customWidth="1"/>
    <col min="9734" max="9734" width="15.85546875" style="13" customWidth="1"/>
    <col min="9735" max="9735" width="16.42578125" style="13" customWidth="1"/>
    <col min="9736" max="9736" width="16" style="13" customWidth="1"/>
    <col min="9737" max="9737" width="16.42578125" style="13" customWidth="1"/>
    <col min="9738" max="9738" width="15.7109375" style="13" customWidth="1"/>
    <col min="9739" max="9739" width="17.5703125" style="13" customWidth="1"/>
    <col min="9740" max="9740" width="16.7109375" style="13" customWidth="1"/>
    <col min="9741" max="9741" width="16" style="13" customWidth="1"/>
    <col min="9742" max="9742" width="19.7109375" style="13" customWidth="1"/>
    <col min="9743" max="9743" width="19" style="13" customWidth="1"/>
    <col min="9744" max="9744" width="18.85546875" style="13" customWidth="1"/>
    <col min="9745" max="9745" width="22.28515625" style="13" customWidth="1"/>
    <col min="9746" max="9746" width="15" style="13"/>
    <col min="9747" max="9747" width="16.5703125" style="13" bestFit="1" customWidth="1"/>
    <col min="9748" max="9985" width="15" style="13"/>
    <col min="9986" max="9986" width="5.85546875" style="13" customWidth="1"/>
    <col min="9987" max="9987" width="15" style="13"/>
    <col min="9988" max="9988" width="49.28515625" style="13" customWidth="1"/>
    <col min="9989" max="9989" width="18.7109375" style="13" customWidth="1"/>
    <col min="9990" max="9990" width="15.85546875" style="13" customWidth="1"/>
    <col min="9991" max="9991" width="16.42578125" style="13" customWidth="1"/>
    <col min="9992" max="9992" width="16" style="13" customWidth="1"/>
    <col min="9993" max="9993" width="16.42578125" style="13" customWidth="1"/>
    <col min="9994" max="9994" width="15.7109375" style="13" customWidth="1"/>
    <col min="9995" max="9995" width="17.5703125" style="13" customWidth="1"/>
    <col min="9996" max="9996" width="16.7109375" style="13" customWidth="1"/>
    <col min="9997" max="9997" width="16" style="13" customWidth="1"/>
    <col min="9998" max="9998" width="19.7109375" style="13" customWidth="1"/>
    <col min="9999" max="9999" width="19" style="13" customWidth="1"/>
    <col min="10000" max="10000" width="18.85546875" style="13" customWidth="1"/>
    <col min="10001" max="10001" width="22.28515625" style="13" customWidth="1"/>
    <col min="10002" max="10002" width="15" style="13"/>
    <col min="10003" max="10003" width="16.5703125" style="13" bestFit="1" customWidth="1"/>
    <col min="10004" max="10241" width="15" style="13"/>
    <col min="10242" max="10242" width="5.85546875" style="13" customWidth="1"/>
    <col min="10243" max="10243" width="15" style="13"/>
    <col min="10244" max="10244" width="49.28515625" style="13" customWidth="1"/>
    <col min="10245" max="10245" width="18.7109375" style="13" customWidth="1"/>
    <col min="10246" max="10246" width="15.85546875" style="13" customWidth="1"/>
    <col min="10247" max="10247" width="16.42578125" style="13" customWidth="1"/>
    <col min="10248" max="10248" width="16" style="13" customWidth="1"/>
    <col min="10249" max="10249" width="16.42578125" style="13" customWidth="1"/>
    <col min="10250" max="10250" width="15.7109375" style="13" customWidth="1"/>
    <col min="10251" max="10251" width="17.5703125" style="13" customWidth="1"/>
    <col min="10252" max="10252" width="16.7109375" style="13" customWidth="1"/>
    <col min="10253" max="10253" width="16" style="13" customWidth="1"/>
    <col min="10254" max="10254" width="19.7109375" style="13" customWidth="1"/>
    <col min="10255" max="10255" width="19" style="13" customWidth="1"/>
    <col min="10256" max="10256" width="18.85546875" style="13" customWidth="1"/>
    <col min="10257" max="10257" width="22.28515625" style="13" customWidth="1"/>
    <col min="10258" max="10258" width="15" style="13"/>
    <col min="10259" max="10259" width="16.5703125" style="13" bestFit="1" customWidth="1"/>
    <col min="10260" max="10497" width="15" style="13"/>
    <col min="10498" max="10498" width="5.85546875" style="13" customWidth="1"/>
    <col min="10499" max="10499" width="15" style="13"/>
    <col min="10500" max="10500" width="49.28515625" style="13" customWidth="1"/>
    <col min="10501" max="10501" width="18.7109375" style="13" customWidth="1"/>
    <col min="10502" max="10502" width="15.85546875" style="13" customWidth="1"/>
    <col min="10503" max="10503" width="16.42578125" style="13" customWidth="1"/>
    <col min="10504" max="10504" width="16" style="13" customWidth="1"/>
    <col min="10505" max="10505" width="16.42578125" style="13" customWidth="1"/>
    <col min="10506" max="10506" width="15.7109375" style="13" customWidth="1"/>
    <col min="10507" max="10507" width="17.5703125" style="13" customWidth="1"/>
    <col min="10508" max="10508" width="16.7109375" style="13" customWidth="1"/>
    <col min="10509" max="10509" width="16" style="13" customWidth="1"/>
    <col min="10510" max="10510" width="19.7109375" style="13" customWidth="1"/>
    <col min="10511" max="10511" width="19" style="13" customWidth="1"/>
    <col min="10512" max="10512" width="18.85546875" style="13" customWidth="1"/>
    <col min="10513" max="10513" width="22.28515625" style="13" customWidth="1"/>
    <col min="10514" max="10514" width="15" style="13"/>
    <col min="10515" max="10515" width="16.5703125" style="13" bestFit="1" customWidth="1"/>
    <col min="10516" max="10753" width="15" style="13"/>
    <col min="10754" max="10754" width="5.85546875" style="13" customWidth="1"/>
    <col min="10755" max="10755" width="15" style="13"/>
    <col min="10756" max="10756" width="49.28515625" style="13" customWidth="1"/>
    <col min="10757" max="10757" width="18.7109375" style="13" customWidth="1"/>
    <col min="10758" max="10758" width="15.85546875" style="13" customWidth="1"/>
    <col min="10759" max="10759" width="16.42578125" style="13" customWidth="1"/>
    <col min="10760" max="10760" width="16" style="13" customWidth="1"/>
    <col min="10761" max="10761" width="16.42578125" style="13" customWidth="1"/>
    <col min="10762" max="10762" width="15.7109375" style="13" customWidth="1"/>
    <col min="10763" max="10763" width="17.5703125" style="13" customWidth="1"/>
    <col min="10764" max="10764" width="16.7109375" style="13" customWidth="1"/>
    <col min="10765" max="10765" width="16" style="13" customWidth="1"/>
    <col min="10766" max="10766" width="19.7109375" style="13" customWidth="1"/>
    <col min="10767" max="10767" width="19" style="13" customWidth="1"/>
    <col min="10768" max="10768" width="18.85546875" style="13" customWidth="1"/>
    <col min="10769" max="10769" width="22.28515625" style="13" customWidth="1"/>
    <col min="10770" max="10770" width="15" style="13"/>
    <col min="10771" max="10771" width="16.5703125" style="13" bestFit="1" customWidth="1"/>
    <col min="10772" max="11009" width="15" style="13"/>
    <col min="11010" max="11010" width="5.85546875" style="13" customWidth="1"/>
    <col min="11011" max="11011" width="15" style="13"/>
    <col min="11012" max="11012" width="49.28515625" style="13" customWidth="1"/>
    <col min="11013" max="11013" width="18.7109375" style="13" customWidth="1"/>
    <col min="11014" max="11014" width="15.85546875" style="13" customWidth="1"/>
    <col min="11015" max="11015" width="16.42578125" style="13" customWidth="1"/>
    <col min="11016" max="11016" width="16" style="13" customWidth="1"/>
    <col min="11017" max="11017" width="16.42578125" style="13" customWidth="1"/>
    <col min="11018" max="11018" width="15.7109375" style="13" customWidth="1"/>
    <col min="11019" max="11019" width="17.5703125" style="13" customWidth="1"/>
    <col min="11020" max="11020" width="16.7109375" style="13" customWidth="1"/>
    <col min="11021" max="11021" width="16" style="13" customWidth="1"/>
    <col min="11022" max="11022" width="19.7109375" style="13" customWidth="1"/>
    <col min="11023" max="11023" width="19" style="13" customWidth="1"/>
    <col min="11024" max="11024" width="18.85546875" style="13" customWidth="1"/>
    <col min="11025" max="11025" width="22.28515625" style="13" customWidth="1"/>
    <col min="11026" max="11026" width="15" style="13"/>
    <col min="11027" max="11027" width="16.5703125" style="13" bestFit="1" customWidth="1"/>
    <col min="11028" max="11265" width="15" style="13"/>
    <col min="11266" max="11266" width="5.85546875" style="13" customWidth="1"/>
    <col min="11267" max="11267" width="15" style="13"/>
    <col min="11268" max="11268" width="49.28515625" style="13" customWidth="1"/>
    <col min="11269" max="11269" width="18.7109375" style="13" customWidth="1"/>
    <col min="11270" max="11270" width="15.85546875" style="13" customWidth="1"/>
    <col min="11271" max="11271" width="16.42578125" style="13" customWidth="1"/>
    <col min="11272" max="11272" width="16" style="13" customWidth="1"/>
    <col min="11273" max="11273" width="16.42578125" style="13" customWidth="1"/>
    <col min="11274" max="11274" width="15.7109375" style="13" customWidth="1"/>
    <col min="11275" max="11275" width="17.5703125" style="13" customWidth="1"/>
    <col min="11276" max="11276" width="16.7109375" style="13" customWidth="1"/>
    <col min="11277" max="11277" width="16" style="13" customWidth="1"/>
    <col min="11278" max="11278" width="19.7109375" style="13" customWidth="1"/>
    <col min="11279" max="11279" width="19" style="13" customWidth="1"/>
    <col min="11280" max="11280" width="18.85546875" style="13" customWidth="1"/>
    <col min="11281" max="11281" width="22.28515625" style="13" customWidth="1"/>
    <col min="11282" max="11282" width="15" style="13"/>
    <col min="11283" max="11283" width="16.5703125" style="13" bestFit="1" customWidth="1"/>
    <col min="11284" max="11521" width="15" style="13"/>
    <col min="11522" max="11522" width="5.85546875" style="13" customWidth="1"/>
    <col min="11523" max="11523" width="15" style="13"/>
    <col min="11524" max="11524" width="49.28515625" style="13" customWidth="1"/>
    <col min="11525" max="11525" width="18.7109375" style="13" customWidth="1"/>
    <col min="11526" max="11526" width="15.85546875" style="13" customWidth="1"/>
    <col min="11527" max="11527" width="16.42578125" style="13" customWidth="1"/>
    <col min="11528" max="11528" width="16" style="13" customWidth="1"/>
    <col min="11529" max="11529" width="16.42578125" style="13" customWidth="1"/>
    <col min="11530" max="11530" width="15.7109375" style="13" customWidth="1"/>
    <col min="11531" max="11531" width="17.5703125" style="13" customWidth="1"/>
    <col min="11532" max="11532" width="16.7109375" style="13" customWidth="1"/>
    <col min="11533" max="11533" width="16" style="13" customWidth="1"/>
    <col min="11534" max="11534" width="19.7109375" style="13" customWidth="1"/>
    <col min="11535" max="11535" width="19" style="13" customWidth="1"/>
    <col min="11536" max="11536" width="18.85546875" style="13" customWidth="1"/>
    <col min="11537" max="11537" width="22.28515625" style="13" customWidth="1"/>
    <col min="11538" max="11538" width="15" style="13"/>
    <col min="11539" max="11539" width="16.5703125" style="13" bestFit="1" customWidth="1"/>
    <col min="11540" max="11777" width="15" style="13"/>
    <col min="11778" max="11778" width="5.85546875" style="13" customWidth="1"/>
    <col min="11779" max="11779" width="15" style="13"/>
    <col min="11780" max="11780" width="49.28515625" style="13" customWidth="1"/>
    <col min="11781" max="11781" width="18.7109375" style="13" customWidth="1"/>
    <col min="11782" max="11782" width="15.85546875" style="13" customWidth="1"/>
    <col min="11783" max="11783" width="16.42578125" style="13" customWidth="1"/>
    <col min="11784" max="11784" width="16" style="13" customWidth="1"/>
    <col min="11785" max="11785" width="16.42578125" style="13" customWidth="1"/>
    <col min="11786" max="11786" width="15.7109375" style="13" customWidth="1"/>
    <col min="11787" max="11787" width="17.5703125" style="13" customWidth="1"/>
    <col min="11788" max="11788" width="16.7109375" style="13" customWidth="1"/>
    <col min="11789" max="11789" width="16" style="13" customWidth="1"/>
    <col min="11790" max="11790" width="19.7109375" style="13" customWidth="1"/>
    <col min="11791" max="11791" width="19" style="13" customWidth="1"/>
    <col min="11792" max="11792" width="18.85546875" style="13" customWidth="1"/>
    <col min="11793" max="11793" width="22.28515625" style="13" customWidth="1"/>
    <col min="11794" max="11794" width="15" style="13"/>
    <col min="11795" max="11795" width="16.5703125" style="13" bestFit="1" customWidth="1"/>
    <col min="11796" max="12033" width="15" style="13"/>
    <col min="12034" max="12034" width="5.85546875" style="13" customWidth="1"/>
    <col min="12035" max="12035" width="15" style="13"/>
    <col min="12036" max="12036" width="49.28515625" style="13" customWidth="1"/>
    <col min="12037" max="12037" width="18.7109375" style="13" customWidth="1"/>
    <col min="12038" max="12038" width="15.85546875" style="13" customWidth="1"/>
    <col min="12039" max="12039" width="16.42578125" style="13" customWidth="1"/>
    <col min="12040" max="12040" width="16" style="13" customWidth="1"/>
    <col min="12041" max="12041" width="16.42578125" style="13" customWidth="1"/>
    <col min="12042" max="12042" width="15.7109375" style="13" customWidth="1"/>
    <col min="12043" max="12043" width="17.5703125" style="13" customWidth="1"/>
    <col min="12044" max="12044" width="16.7109375" style="13" customWidth="1"/>
    <col min="12045" max="12045" width="16" style="13" customWidth="1"/>
    <col min="12046" max="12046" width="19.7109375" style="13" customWidth="1"/>
    <col min="12047" max="12047" width="19" style="13" customWidth="1"/>
    <col min="12048" max="12048" width="18.85546875" style="13" customWidth="1"/>
    <col min="12049" max="12049" width="22.28515625" style="13" customWidth="1"/>
    <col min="12050" max="12050" width="15" style="13"/>
    <col min="12051" max="12051" width="16.5703125" style="13" bestFit="1" customWidth="1"/>
    <col min="12052" max="12289" width="15" style="13"/>
    <col min="12290" max="12290" width="5.85546875" style="13" customWidth="1"/>
    <col min="12291" max="12291" width="15" style="13"/>
    <col min="12292" max="12292" width="49.28515625" style="13" customWidth="1"/>
    <col min="12293" max="12293" width="18.7109375" style="13" customWidth="1"/>
    <col min="12294" max="12294" width="15.85546875" style="13" customWidth="1"/>
    <col min="12295" max="12295" width="16.42578125" style="13" customWidth="1"/>
    <col min="12296" max="12296" width="16" style="13" customWidth="1"/>
    <col min="12297" max="12297" width="16.42578125" style="13" customWidth="1"/>
    <col min="12298" max="12298" width="15.7109375" style="13" customWidth="1"/>
    <col min="12299" max="12299" width="17.5703125" style="13" customWidth="1"/>
    <col min="12300" max="12300" width="16.7109375" style="13" customWidth="1"/>
    <col min="12301" max="12301" width="16" style="13" customWidth="1"/>
    <col min="12302" max="12302" width="19.7109375" style="13" customWidth="1"/>
    <col min="12303" max="12303" width="19" style="13" customWidth="1"/>
    <col min="12304" max="12304" width="18.85546875" style="13" customWidth="1"/>
    <col min="12305" max="12305" width="22.28515625" style="13" customWidth="1"/>
    <col min="12306" max="12306" width="15" style="13"/>
    <col min="12307" max="12307" width="16.5703125" style="13" bestFit="1" customWidth="1"/>
    <col min="12308" max="12545" width="15" style="13"/>
    <col min="12546" max="12546" width="5.85546875" style="13" customWidth="1"/>
    <col min="12547" max="12547" width="15" style="13"/>
    <col min="12548" max="12548" width="49.28515625" style="13" customWidth="1"/>
    <col min="12549" max="12549" width="18.7109375" style="13" customWidth="1"/>
    <col min="12550" max="12550" width="15.85546875" style="13" customWidth="1"/>
    <col min="12551" max="12551" width="16.42578125" style="13" customWidth="1"/>
    <col min="12552" max="12552" width="16" style="13" customWidth="1"/>
    <col min="12553" max="12553" width="16.42578125" style="13" customWidth="1"/>
    <col min="12554" max="12554" width="15.7109375" style="13" customWidth="1"/>
    <col min="12555" max="12555" width="17.5703125" style="13" customWidth="1"/>
    <col min="12556" max="12556" width="16.7109375" style="13" customWidth="1"/>
    <col min="12557" max="12557" width="16" style="13" customWidth="1"/>
    <col min="12558" max="12558" width="19.7109375" style="13" customWidth="1"/>
    <col min="12559" max="12559" width="19" style="13" customWidth="1"/>
    <col min="12560" max="12560" width="18.85546875" style="13" customWidth="1"/>
    <col min="12561" max="12561" width="22.28515625" style="13" customWidth="1"/>
    <col min="12562" max="12562" width="15" style="13"/>
    <col min="12563" max="12563" width="16.5703125" style="13" bestFit="1" customWidth="1"/>
    <col min="12564" max="12801" width="15" style="13"/>
    <col min="12802" max="12802" width="5.85546875" style="13" customWidth="1"/>
    <col min="12803" max="12803" width="15" style="13"/>
    <col min="12804" max="12804" width="49.28515625" style="13" customWidth="1"/>
    <col min="12805" max="12805" width="18.7109375" style="13" customWidth="1"/>
    <col min="12806" max="12806" width="15.85546875" style="13" customWidth="1"/>
    <col min="12807" max="12807" width="16.42578125" style="13" customWidth="1"/>
    <col min="12808" max="12808" width="16" style="13" customWidth="1"/>
    <col min="12809" max="12809" width="16.42578125" style="13" customWidth="1"/>
    <col min="12810" max="12810" width="15.7109375" style="13" customWidth="1"/>
    <col min="12811" max="12811" width="17.5703125" style="13" customWidth="1"/>
    <col min="12812" max="12812" width="16.7109375" style="13" customWidth="1"/>
    <col min="12813" max="12813" width="16" style="13" customWidth="1"/>
    <col min="12814" max="12814" width="19.7109375" style="13" customWidth="1"/>
    <col min="12815" max="12815" width="19" style="13" customWidth="1"/>
    <col min="12816" max="12816" width="18.85546875" style="13" customWidth="1"/>
    <col min="12817" max="12817" width="22.28515625" style="13" customWidth="1"/>
    <col min="12818" max="12818" width="15" style="13"/>
    <col min="12819" max="12819" width="16.5703125" style="13" bestFit="1" customWidth="1"/>
    <col min="12820" max="13057" width="15" style="13"/>
    <col min="13058" max="13058" width="5.85546875" style="13" customWidth="1"/>
    <col min="13059" max="13059" width="15" style="13"/>
    <col min="13060" max="13060" width="49.28515625" style="13" customWidth="1"/>
    <col min="13061" max="13061" width="18.7109375" style="13" customWidth="1"/>
    <col min="13062" max="13062" width="15.85546875" style="13" customWidth="1"/>
    <col min="13063" max="13063" width="16.42578125" style="13" customWidth="1"/>
    <col min="13064" max="13064" width="16" style="13" customWidth="1"/>
    <col min="13065" max="13065" width="16.42578125" style="13" customWidth="1"/>
    <col min="13066" max="13066" width="15.7109375" style="13" customWidth="1"/>
    <col min="13067" max="13067" width="17.5703125" style="13" customWidth="1"/>
    <col min="13068" max="13068" width="16.7109375" style="13" customWidth="1"/>
    <col min="13069" max="13069" width="16" style="13" customWidth="1"/>
    <col min="13070" max="13070" width="19.7109375" style="13" customWidth="1"/>
    <col min="13071" max="13071" width="19" style="13" customWidth="1"/>
    <col min="13072" max="13072" width="18.85546875" style="13" customWidth="1"/>
    <col min="13073" max="13073" width="22.28515625" style="13" customWidth="1"/>
    <col min="13074" max="13074" width="15" style="13"/>
    <col min="13075" max="13075" width="16.5703125" style="13" bestFit="1" customWidth="1"/>
    <col min="13076" max="13313" width="15" style="13"/>
    <col min="13314" max="13314" width="5.85546875" style="13" customWidth="1"/>
    <col min="13315" max="13315" width="15" style="13"/>
    <col min="13316" max="13316" width="49.28515625" style="13" customWidth="1"/>
    <col min="13317" max="13317" width="18.7109375" style="13" customWidth="1"/>
    <col min="13318" max="13318" width="15.85546875" style="13" customWidth="1"/>
    <col min="13319" max="13319" width="16.42578125" style="13" customWidth="1"/>
    <col min="13320" max="13320" width="16" style="13" customWidth="1"/>
    <col min="13321" max="13321" width="16.42578125" style="13" customWidth="1"/>
    <col min="13322" max="13322" width="15.7109375" style="13" customWidth="1"/>
    <col min="13323" max="13323" width="17.5703125" style="13" customWidth="1"/>
    <col min="13324" max="13324" width="16.7109375" style="13" customWidth="1"/>
    <col min="13325" max="13325" width="16" style="13" customWidth="1"/>
    <col min="13326" max="13326" width="19.7109375" style="13" customWidth="1"/>
    <col min="13327" max="13327" width="19" style="13" customWidth="1"/>
    <col min="13328" max="13328" width="18.85546875" style="13" customWidth="1"/>
    <col min="13329" max="13329" width="22.28515625" style="13" customWidth="1"/>
    <col min="13330" max="13330" width="15" style="13"/>
    <col min="13331" max="13331" width="16.5703125" style="13" bestFit="1" customWidth="1"/>
    <col min="13332" max="13569" width="15" style="13"/>
    <col min="13570" max="13570" width="5.85546875" style="13" customWidth="1"/>
    <col min="13571" max="13571" width="15" style="13"/>
    <col min="13572" max="13572" width="49.28515625" style="13" customWidth="1"/>
    <col min="13573" max="13573" width="18.7109375" style="13" customWidth="1"/>
    <col min="13574" max="13574" width="15.85546875" style="13" customWidth="1"/>
    <col min="13575" max="13575" width="16.42578125" style="13" customWidth="1"/>
    <col min="13576" max="13576" width="16" style="13" customWidth="1"/>
    <col min="13577" max="13577" width="16.42578125" style="13" customWidth="1"/>
    <col min="13578" max="13578" width="15.7109375" style="13" customWidth="1"/>
    <col min="13579" max="13579" width="17.5703125" style="13" customWidth="1"/>
    <col min="13580" max="13580" width="16.7109375" style="13" customWidth="1"/>
    <col min="13581" max="13581" width="16" style="13" customWidth="1"/>
    <col min="13582" max="13582" width="19.7109375" style="13" customWidth="1"/>
    <col min="13583" max="13583" width="19" style="13" customWidth="1"/>
    <col min="13584" max="13584" width="18.85546875" style="13" customWidth="1"/>
    <col min="13585" max="13585" width="22.28515625" style="13" customWidth="1"/>
    <col min="13586" max="13586" width="15" style="13"/>
    <col min="13587" max="13587" width="16.5703125" style="13" bestFit="1" customWidth="1"/>
    <col min="13588" max="13825" width="15" style="13"/>
    <col min="13826" max="13826" width="5.85546875" style="13" customWidth="1"/>
    <col min="13827" max="13827" width="15" style="13"/>
    <col min="13828" max="13828" width="49.28515625" style="13" customWidth="1"/>
    <col min="13829" max="13829" width="18.7109375" style="13" customWidth="1"/>
    <col min="13830" max="13830" width="15.85546875" style="13" customWidth="1"/>
    <col min="13831" max="13831" width="16.42578125" style="13" customWidth="1"/>
    <col min="13832" max="13832" width="16" style="13" customWidth="1"/>
    <col min="13833" max="13833" width="16.42578125" style="13" customWidth="1"/>
    <col min="13834" max="13834" width="15.7109375" style="13" customWidth="1"/>
    <col min="13835" max="13835" width="17.5703125" style="13" customWidth="1"/>
    <col min="13836" max="13836" width="16.7109375" style="13" customWidth="1"/>
    <col min="13837" max="13837" width="16" style="13" customWidth="1"/>
    <col min="13838" max="13838" width="19.7109375" style="13" customWidth="1"/>
    <col min="13839" max="13839" width="19" style="13" customWidth="1"/>
    <col min="13840" max="13840" width="18.85546875" style="13" customWidth="1"/>
    <col min="13841" max="13841" width="22.28515625" style="13" customWidth="1"/>
    <col min="13842" max="13842" width="15" style="13"/>
    <col min="13843" max="13843" width="16.5703125" style="13" bestFit="1" customWidth="1"/>
    <col min="13844" max="14081" width="15" style="13"/>
    <col min="14082" max="14082" width="5.85546875" style="13" customWidth="1"/>
    <col min="14083" max="14083" width="15" style="13"/>
    <col min="14084" max="14084" width="49.28515625" style="13" customWidth="1"/>
    <col min="14085" max="14085" width="18.7109375" style="13" customWidth="1"/>
    <col min="14086" max="14086" width="15.85546875" style="13" customWidth="1"/>
    <col min="14087" max="14087" width="16.42578125" style="13" customWidth="1"/>
    <col min="14088" max="14088" width="16" style="13" customWidth="1"/>
    <col min="14089" max="14089" width="16.42578125" style="13" customWidth="1"/>
    <col min="14090" max="14090" width="15.7109375" style="13" customWidth="1"/>
    <col min="14091" max="14091" width="17.5703125" style="13" customWidth="1"/>
    <col min="14092" max="14092" width="16.7109375" style="13" customWidth="1"/>
    <col min="14093" max="14093" width="16" style="13" customWidth="1"/>
    <col min="14094" max="14094" width="19.7109375" style="13" customWidth="1"/>
    <col min="14095" max="14095" width="19" style="13" customWidth="1"/>
    <col min="14096" max="14096" width="18.85546875" style="13" customWidth="1"/>
    <col min="14097" max="14097" width="22.28515625" style="13" customWidth="1"/>
    <col min="14098" max="14098" width="15" style="13"/>
    <col min="14099" max="14099" width="16.5703125" style="13" bestFit="1" customWidth="1"/>
    <col min="14100" max="14337" width="15" style="13"/>
    <col min="14338" max="14338" width="5.85546875" style="13" customWidth="1"/>
    <col min="14339" max="14339" width="15" style="13"/>
    <col min="14340" max="14340" width="49.28515625" style="13" customWidth="1"/>
    <col min="14341" max="14341" width="18.7109375" style="13" customWidth="1"/>
    <col min="14342" max="14342" width="15.85546875" style="13" customWidth="1"/>
    <col min="14343" max="14343" width="16.42578125" style="13" customWidth="1"/>
    <col min="14344" max="14344" width="16" style="13" customWidth="1"/>
    <col min="14345" max="14345" width="16.42578125" style="13" customWidth="1"/>
    <col min="14346" max="14346" width="15.7109375" style="13" customWidth="1"/>
    <col min="14347" max="14347" width="17.5703125" style="13" customWidth="1"/>
    <col min="14348" max="14348" width="16.7109375" style="13" customWidth="1"/>
    <col min="14349" max="14349" width="16" style="13" customWidth="1"/>
    <col min="14350" max="14350" width="19.7109375" style="13" customWidth="1"/>
    <col min="14351" max="14351" width="19" style="13" customWidth="1"/>
    <col min="14352" max="14352" width="18.85546875" style="13" customWidth="1"/>
    <col min="14353" max="14353" width="22.28515625" style="13" customWidth="1"/>
    <col min="14354" max="14354" width="15" style="13"/>
    <col min="14355" max="14355" width="16.5703125" style="13" bestFit="1" customWidth="1"/>
    <col min="14356" max="14593" width="15" style="13"/>
    <col min="14594" max="14594" width="5.85546875" style="13" customWidth="1"/>
    <col min="14595" max="14595" width="15" style="13"/>
    <col min="14596" max="14596" width="49.28515625" style="13" customWidth="1"/>
    <col min="14597" max="14597" width="18.7109375" style="13" customWidth="1"/>
    <col min="14598" max="14598" width="15.85546875" style="13" customWidth="1"/>
    <col min="14599" max="14599" width="16.42578125" style="13" customWidth="1"/>
    <col min="14600" max="14600" width="16" style="13" customWidth="1"/>
    <col min="14601" max="14601" width="16.42578125" style="13" customWidth="1"/>
    <col min="14602" max="14602" width="15.7109375" style="13" customWidth="1"/>
    <col min="14603" max="14603" width="17.5703125" style="13" customWidth="1"/>
    <col min="14604" max="14604" width="16.7109375" style="13" customWidth="1"/>
    <col min="14605" max="14605" width="16" style="13" customWidth="1"/>
    <col min="14606" max="14606" width="19.7109375" style="13" customWidth="1"/>
    <col min="14607" max="14607" width="19" style="13" customWidth="1"/>
    <col min="14608" max="14608" width="18.85546875" style="13" customWidth="1"/>
    <col min="14609" max="14609" width="22.28515625" style="13" customWidth="1"/>
    <col min="14610" max="14610" width="15" style="13"/>
    <col min="14611" max="14611" width="16.5703125" style="13" bestFit="1" customWidth="1"/>
    <col min="14612" max="14849" width="15" style="13"/>
    <col min="14850" max="14850" width="5.85546875" style="13" customWidth="1"/>
    <col min="14851" max="14851" width="15" style="13"/>
    <col min="14852" max="14852" width="49.28515625" style="13" customWidth="1"/>
    <col min="14853" max="14853" width="18.7109375" style="13" customWidth="1"/>
    <col min="14854" max="14854" width="15.85546875" style="13" customWidth="1"/>
    <col min="14855" max="14855" width="16.42578125" style="13" customWidth="1"/>
    <col min="14856" max="14856" width="16" style="13" customWidth="1"/>
    <col min="14857" max="14857" width="16.42578125" style="13" customWidth="1"/>
    <col min="14858" max="14858" width="15.7109375" style="13" customWidth="1"/>
    <col min="14859" max="14859" width="17.5703125" style="13" customWidth="1"/>
    <col min="14860" max="14860" width="16.7109375" style="13" customWidth="1"/>
    <col min="14861" max="14861" width="16" style="13" customWidth="1"/>
    <col min="14862" max="14862" width="19.7109375" style="13" customWidth="1"/>
    <col min="14863" max="14863" width="19" style="13" customWidth="1"/>
    <col min="14864" max="14864" width="18.85546875" style="13" customWidth="1"/>
    <col min="14865" max="14865" width="22.28515625" style="13" customWidth="1"/>
    <col min="14866" max="14866" width="15" style="13"/>
    <col min="14867" max="14867" width="16.5703125" style="13" bestFit="1" customWidth="1"/>
    <col min="14868" max="15105" width="15" style="13"/>
    <col min="15106" max="15106" width="5.85546875" style="13" customWidth="1"/>
    <col min="15107" max="15107" width="15" style="13"/>
    <col min="15108" max="15108" width="49.28515625" style="13" customWidth="1"/>
    <col min="15109" max="15109" width="18.7109375" style="13" customWidth="1"/>
    <col min="15110" max="15110" width="15.85546875" style="13" customWidth="1"/>
    <col min="15111" max="15111" width="16.42578125" style="13" customWidth="1"/>
    <col min="15112" max="15112" width="16" style="13" customWidth="1"/>
    <col min="15113" max="15113" width="16.42578125" style="13" customWidth="1"/>
    <col min="15114" max="15114" width="15.7109375" style="13" customWidth="1"/>
    <col min="15115" max="15115" width="17.5703125" style="13" customWidth="1"/>
    <col min="15116" max="15116" width="16.7109375" style="13" customWidth="1"/>
    <col min="15117" max="15117" width="16" style="13" customWidth="1"/>
    <col min="15118" max="15118" width="19.7109375" style="13" customWidth="1"/>
    <col min="15119" max="15119" width="19" style="13" customWidth="1"/>
    <col min="15120" max="15120" width="18.85546875" style="13" customWidth="1"/>
    <col min="15121" max="15121" width="22.28515625" style="13" customWidth="1"/>
    <col min="15122" max="15122" width="15" style="13"/>
    <col min="15123" max="15123" width="16.5703125" style="13" bestFit="1" customWidth="1"/>
    <col min="15124" max="15361" width="15" style="13"/>
    <col min="15362" max="15362" width="5.85546875" style="13" customWidth="1"/>
    <col min="15363" max="15363" width="15" style="13"/>
    <col min="15364" max="15364" width="49.28515625" style="13" customWidth="1"/>
    <col min="15365" max="15365" width="18.7109375" style="13" customWidth="1"/>
    <col min="15366" max="15366" width="15.85546875" style="13" customWidth="1"/>
    <col min="15367" max="15367" width="16.42578125" style="13" customWidth="1"/>
    <col min="15368" max="15368" width="16" style="13" customWidth="1"/>
    <col min="15369" max="15369" width="16.42578125" style="13" customWidth="1"/>
    <col min="15370" max="15370" width="15.7109375" style="13" customWidth="1"/>
    <col min="15371" max="15371" width="17.5703125" style="13" customWidth="1"/>
    <col min="15372" max="15372" width="16.7109375" style="13" customWidth="1"/>
    <col min="15373" max="15373" width="16" style="13" customWidth="1"/>
    <col min="15374" max="15374" width="19.7109375" style="13" customWidth="1"/>
    <col min="15375" max="15375" width="19" style="13" customWidth="1"/>
    <col min="15376" max="15376" width="18.85546875" style="13" customWidth="1"/>
    <col min="15377" max="15377" width="22.28515625" style="13" customWidth="1"/>
    <col min="15378" max="15378" width="15" style="13"/>
    <col min="15379" max="15379" width="16.5703125" style="13" bestFit="1" customWidth="1"/>
    <col min="15380" max="15617" width="15" style="13"/>
    <col min="15618" max="15618" width="5.85546875" style="13" customWidth="1"/>
    <col min="15619" max="15619" width="15" style="13"/>
    <col min="15620" max="15620" width="49.28515625" style="13" customWidth="1"/>
    <col min="15621" max="15621" width="18.7109375" style="13" customWidth="1"/>
    <col min="15622" max="15622" width="15.85546875" style="13" customWidth="1"/>
    <col min="15623" max="15623" width="16.42578125" style="13" customWidth="1"/>
    <col min="15624" max="15624" width="16" style="13" customWidth="1"/>
    <col min="15625" max="15625" width="16.42578125" style="13" customWidth="1"/>
    <col min="15626" max="15626" width="15.7109375" style="13" customWidth="1"/>
    <col min="15627" max="15627" width="17.5703125" style="13" customWidth="1"/>
    <col min="15628" max="15628" width="16.7109375" style="13" customWidth="1"/>
    <col min="15629" max="15629" width="16" style="13" customWidth="1"/>
    <col min="15630" max="15630" width="19.7109375" style="13" customWidth="1"/>
    <col min="15631" max="15631" width="19" style="13" customWidth="1"/>
    <col min="15632" max="15632" width="18.85546875" style="13" customWidth="1"/>
    <col min="15633" max="15633" width="22.28515625" style="13" customWidth="1"/>
    <col min="15634" max="15634" width="15" style="13"/>
    <col min="15635" max="15635" width="16.5703125" style="13" bestFit="1" customWidth="1"/>
    <col min="15636" max="15873" width="15" style="13"/>
    <col min="15874" max="15874" width="5.85546875" style="13" customWidth="1"/>
    <col min="15875" max="15875" width="15" style="13"/>
    <col min="15876" max="15876" width="49.28515625" style="13" customWidth="1"/>
    <col min="15877" max="15877" width="18.7109375" style="13" customWidth="1"/>
    <col min="15878" max="15878" width="15.85546875" style="13" customWidth="1"/>
    <col min="15879" max="15879" width="16.42578125" style="13" customWidth="1"/>
    <col min="15880" max="15880" width="16" style="13" customWidth="1"/>
    <col min="15881" max="15881" width="16.42578125" style="13" customWidth="1"/>
    <col min="15882" max="15882" width="15.7109375" style="13" customWidth="1"/>
    <col min="15883" max="15883" width="17.5703125" style="13" customWidth="1"/>
    <col min="15884" max="15884" width="16.7109375" style="13" customWidth="1"/>
    <col min="15885" max="15885" width="16" style="13" customWidth="1"/>
    <col min="15886" max="15886" width="19.7109375" style="13" customWidth="1"/>
    <col min="15887" max="15887" width="19" style="13" customWidth="1"/>
    <col min="15888" max="15888" width="18.85546875" style="13" customWidth="1"/>
    <col min="15889" max="15889" width="22.28515625" style="13" customWidth="1"/>
    <col min="15890" max="15890" width="15" style="13"/>
    <col min="15891" max="15891" width="16.5703125" style="13" bestFit="1" customWidth="1"/>
    <col min="15892" max="16129" width="15" style="13"/>
    <col min="16130" max="16130" width="5.85546875" style="13" customWidth="1"/>
    <col min="16131" max="16131" width="15" style="13"/>
    <col min="16132" max="16132" width="49.28515625" style="13" customWidth="1"/>
    <col min="16133" max="16133" width="18.7109375" style="13" customWidth="1"/>
    <col min="16134" max="16134" width="15.85546875" style="13" customWidth="1"/>
    <col min="16135" max="16135" width="16.42578125" style="13" customWidth="1"/>
    <col min="16136" max="16136" width="16" style="13" customWidth="1"/>
    <col min="16137" max="16137" width="16.42578125" style="13" customWidth="1"/>
    <col min="16138" max="16138" width="15.7109375" style="13" customWidth="1"/>
    <col min="16139" max="16139" width="17.5703125" style="13" customWidth="1"/>
    <col min="16140" max="16140" width="16.7109375" style="13" customWidth="1"/>
    <col min="16141" max="16141" width="16" style="13" customWidth="1"/>
    <col min="16142" max="16142" width="19.7109375" style="13" customWidth="1"/>
    <col min="16143" max="16143" width="19" style="13" customWidth="1"/>
    <col min="16144" max="16144" width="18.85546875" style="13" customWidth="1"/>
    <col min="16145" max="16145" width="22.28515625" style="13" customWidth="1"/>
    <col min="16146" max="16146" width="15" style="13"/>
    <col min="16147" max="16147" width="16.5703125" style="13" bestFit="1" customWidth="1"/>
    <col min="16148" max="16384" width="15" style="13"/>
  </cols>
  <sheetData>
    <row r="2" spans="3:17" x14ac:dyDescent="0.3">
      <c r="C2" s="12"/>
    </row>
    <row r="3" spans="3:17" ht="29.45" customHeight="1" x14ac:dyDescent="0.3">
      <c r="C3" s="12" t="s">
        <v>88</v>
      </c>
      <c r="D3" s="12"/>
    </row>
    <row r="5" spans="3:17" ht="23.25" x14ac:dyDescent="0.35">
      <c r="C5" s="14"/>
      <c r="D5" s="14"/>
      <c r="E5" s="14"/>
      <c r="F5" s="14"/>
      <c r="G5" s="14"/>
      <c r="H5" s="14"/>
      <c r="I5" s="14"/>
      <c r="J5" s="14"/>
      <c r="K5" s="14"/>
      <c r="L5" s="14"/>
      <c r="M5" s="14"/>
      <c r="N5" s="14"/>
      <c r="O5" s="14"/>
      <c r="P5" s="14"/>
      <c r="Q5" s="14"/>
    </row>
    <row r="6" spans="3:17" ht="23.25" x14ac:dyDescent="0.35">
      <c r="C6" s="15" t="s">
        <v>50</v>
      </c>
      <c r="D6" s="14"/>
      <c r="E6" s="46" t="s">
        <v>59</v>
      </c>
      <c r="F6" s="46"/>
      <c r="G6" s="46"/>
      <c r="H6" s="47" t="s">
        <v>60</v>
      </c>
      <c r="I6" s="47"/>
      <c r="J6" s="47"/>
      <c r="K6" s="48" t="s">
        <v>61</v>
      </c>
      <c r="L6" s="48"/>
      <c r="M6" s="48"/>
      <c r="N6" s="49" t="s">
        <v>62</v>
      </c>
      <c r="O6" s="49"/>
      <c r="P6" s="49"/>
      <c r="Q6" s="14"/>
    </row>
    <row r="7" spans="3:17" ht="23.25" x14ac:dyDescent="0.35">
      <c r="C7" s="16" t="s">
        <v>63</v>
      </c>
      <c r="D7" s="14"/>
      <c r="E7" s="17">
        <v>44927</v>
      </c>
      <c r="F7" s="17">
        <v>44958</v>
      </c>
      <c r="G7" s="17">
        <v>44986</v>
      </c>
      <c r="H7" s="17">
        <v>45017</v>
      </c>
      <c r="I7" s="17">
        <v>45047</v>
      </c>
      <c r="J7" s="17">
        <v>45078</v>
      </c>
      <c r="K7" s="17">
        <v>45108</v>
      </c>
      <c r="L7" s="17">
        <v>45139</v>
      </c>
      <c r="M7" s="17">
        <v>45170</v>
      </c>
      <c r="N7" s="17">
        <v>45200</v>
      </c>
      <c r="O7" s="17">
        <v>45231</v>
      </c>
      <c r="P7" s="17">
        <v>45261</v>
      </c>
      <c r="Q7" s="18" t="s">
        <v>64</v>
      </c>
    </row>
    <row r="8" spans="3:17" ht="23.25" x14ac:dyDescent="0.35">
      <c r="C8" s="14"/>
      <c r="D8" s="14"/>
      <c r="E8" s="19" t="s">
        <v>65</v>
      </c>
      <c r="F8" s="19" t="s">
        <v>65</v>
      </c>
      <c r="G8" s="19" t="s">
        <v>65</v>
      </c>
      <c r="H8" s="19" t="s">
        <v>65</v>
      </c>
      <c r="I8" s="19" t="s">
        <v>65</v>
      </c>
      <c r="J8" s="19" t="s">
        <v>65</v>
      </c>
      <c r="K8" s="19" t="s">
        <v>65</v>
      </c>
      <c r="L8" s="19" t="s">
        <v>65</v>
      </c>
      <c r="M8" s="19" t="s">
        <v>65</v>
      </c>
      <c r="N8" s="19" t="s">
        <v>65</v>
      </c>
      <c r="O8" s="19" t="s">
        <v>65</v>
      </c>
      <c r="P8" s="19" t="s">
        <v>65</v>
      </c>
      <c r="Q8" s="19" t="s">
        <v>65</v>
      </c>
    </row>
    <row r="9" spans="3:17" ht="23.25" x14ac:dyDescent="0.35">
      <c r="C9" s="14" t="s">
        <v>51</v>
      </c>
      <c r="D9" s="14"/>
      <c r="E9" s="20">
        <v>0</v>
      </c>
      <c r="F9" s="20">
        <v>0</v>
      </c>
      <c r="G9" s="20">
        <v>0</v>
      </c>
      <c r="H9" s="20">
        <v>0</v>
      </c>
      <c r="I9" s="20"/>
      <c r="J9" s="20"/>
      <c r="K9" s="20"/>
      <c r="L9" s="20"/>
      <c r="M9" s="20"/>
      <c r="N9" s="20"/>
      <c r="O9" s="20"/>
      <c r="P9" s="20"/>
      <c r="Q9" s="21">
        <f>SUM(E9:P9)</f>
        <v>0</v>
      </c>
    </row>
    <row r="10" spans="3:17" ht="23.25" x14ac:dyDescent="0.35">
      <c r="C10" s="14" t="s">
        <v>89</v>
      </c>
      <c r="D10" s="14"/>
      <c r="E10" s="23">
        <v>15</v>
      </c>
      <c r="F10" s="23">
        <v>20</v>
      </c>
      <c r="G10" s="23">
        <v>25</v>
      </c>
      <c r="H10" s="23">
        <v>30</v>
      </c>
      <c r="I10" s="23">
        <v>35</v>
      </c>
      <c r="J10" s="23">
        <v>40</v>
      </c>
      <c r="K10" s="23">
        <v>45</v>
      </c>
      <c r="L10" s="23">
        <v>50</v>
      </c>
      <c r="M10" s="23">
        <v>55</v>
      </c>
      <c r="N10" s="23">
        <v>60</v>
      </c>
      <c r="O10" s="23">
        <v>60</v>
      </c>
      <c r="P10" s="23">
        <v>60</v>
      </c>
      <c r="Q10" s="20">
        <v>60</v>
      </c>
    </row>
    <row r="11" spans="3:17" ht="23.25" x14ac:dyDescent="0.35">
      <c r="C11" s="14" t="s">
        <v>81</v>
      </c>
      <c r="D11" s="14"/>
      <c r="E11" s="23">
        <v>20</v>
      </c>
      <c r="F11" s="23">
        <v>20</v>
      </c>
      <c r="G11" s="23">
        <v>20</v>
      </c>
      <c r="H11" s="23">
        <v>20</v>
      </c>
      <c r="I11" s="23">
        <v>20</v>
      </c>
      <c r="J11" s="23">
        <v>20</v>
      </c>
      <c r="K11" s="23">
        <v>22</v>
      </c>
      <c r="L11" s="23">
        <v>22</v>
      </c>
      <c r="M11" s="23">
        <v>22</v>
      </c>
      <c r="N11" s="23">
        <v>25</v>
      </c>
      <c r="O11" s="23">
        <v>25</v>
      </c>
      <c r="P11" s="23">
        <v>25</v>
      </c>
      <c r="Q11" s="24"/>
    </row>
    <row r="12" spans="3:17" ht="23.25" x14ac:dyDescent="0.35">
      <c r="C12" s="14" t="s">
        <v>82</v>
      </c>
      <c r="D12" s="14"/>
      <c r="E12" s="23">
        <v>5</v>
      </c>
      <c r="F12" s="23">
        <v>5</v>
      </c>
      <c r="G12" s="23">
        <v>6</v>
      </c>
      <c r="H12" s="23">
        <v>7</v>
      </c>
      <c r="I12" s="23">
        <v>7</v>
      </c>
      <c r="J12" s="23">
        <v>7</v>
      </c>
      <c r="K12" s="23">
        <v>7</v>
      </c>
      <c r="L12" s="23">
        <v>7</v>
      </c>
      <c r="M12" s="23">
        <v>8</v>
      </c>
      <c r="N12" s="23">
        <v>8</v>
      </c>
      <c r="O12" s="23">
        <v>8</v>
      </c>
      <c r="P12" s="23">
        <v>8</v>
      </c>
      <c r="Q12" s="24"/>
    </row>
    <row r="13" spans="3:17" ht="23.25" x14ac:dyDescent="0.35">
      <c r="C13" s="14" t="s">
        <v>81</v>
      </c>
      <c r="D13" s="14"/>
      <c r="E13" s="20">
        <f>E10*E11*E12</f>
        <v>1500</v>
      </c>
      <c r="F13" s="20">
        <f>F10*F11*F12</f>
        <v>2000</v>
      </c>
      <c r="G13" s="20">
        <f t="shared" ref="G13:O13" si="0">G10*G11*G12</f>
        <v>3000</v>
      </c>
      <c r="H13" s="20">
        <f t="shared" si="0"/>
        <v>4200</v>
      </c>
      <c r="I13" s="20">
        <f t="shared" si="0"/>
        <v>4900</v>
      </c>
      <c r="J13" s="20">
        <f t="shared" si="0"/>
        <v>5600</v>
      </c>
      <c r="K13" s="20">
        <f t="shared" si="0"/>
        <v>6930</v>
      </c>
      <c r="L13" s="20">
        <f t="shared" si="0"/>
        <v>7700</v>
      </c>
      <c r="M13" s="20">
        <f t="shared" si="0"/>
        <v>9680</v>
      </c>
      <c r="N13" s="20">
        <f t="shared" si="0"/>
        <v>12000</v>
      </c>
      <c r="O13" s="20">
        <f t="shared" si="0"/>
        <v>12000</v>
      </c>
      <c r="P13" s="20">
        <f>P10*P11*P12</f>
        <v>12000</v>
      </c>
      <c r="Q13" s="24">
        <f>SUM(E13:P13)</f>
        <v>81510</v>
      </c>
    </row>
    <row r="14" spans="3:17" ht="23.25" x14ac:dyDescent="0.35">
      <c r="C14" s="14" t="s">
        <v>90</v>
      </c>
      <c r="D14" s="14"/>
      <c r="E14" s="20">
        <v>30</v>
      </c>
      <c r="F14" s="20">
        <v>30</v>
      </c>
      <c r="G14" s="20">
        <v>30</v>
      </c>
      <c r="H14" s="20">
        <v>30</v>
      </c>
      <c r="I14" s="20">
        <v>30</v>
      </c>
      <c r="J14" s="20">
        <v>30</v>
      </c>
      <c r="K14" s="20">
        <v>30</v>
      </c>
      <c r="L14" s="20">
        <v>30</v>
      </c>
      <c r="M14" s="20">
        <v>30</v>
      </c>
      <c r="N14" s="20">
        <v>30</v>
      </c>
      <c r="O14" s="20">
        <v>30</v>
      </c>
      <c r="P14" s="20">
        <v>30</v>
      </c>
      <c r="Q14" s="24"/>
    </row>
    <row r="15" spans="3:17" ht="23.25" x14ac:dyDescent="0.35">
      <c r="C15" s="14" t="s">
        <v>84</v>
      </c>
      <c r="D15" s="14"/>
      <c r="E15" s="20">
        <f t="shared" ref="E15:P15" si="1">E13*E14</f>
        <v>45000</v>
      </c>
      <c r="F15" s="20">
        <f t="shared" si="1"/>
        <v>60000</v>
      </c>
      <c r="G15" s="20">
        <f t="shared" si="1"/>
        <v>90000</v>
      </c>
      <c r="H15" s="20">
        <f t="shared" si="1"/>
        <v>126000</v>
      </c>
      <c r="I15" s="20">
        <f t="shared" si="1"/>
        <v>147000</v>
      </c>
      <c r="J15" s="20">
        <f t="shared" si="1"/>
        <v>168000</v>
      </c>
      <c r="K15" s="20">
        <f t="shared" si="1"/>
        <v>207900</v>
      </c>
      <c r="L15" s="20">
        <f t="shared" si="1"/>
        <v>231000</v>
      </c>
      <c r="M15" s="20">
        <f t="shared" si="1"/>
        <v>290400</v>
      </c>
      <c r="N15" s="20">
        <f t="shared" si="1"/>
        <v>360000</v>
      </c>
      <c r="O15" s="25">
        <f t="shared" si="1"/>
        <v>360000</v>
      </c>
      <c r="P15" s="25">
        <f t="shared" si="1"/>
        <v>360000</v>
      </c>
      <c r="Q15" s="26">
        <f>SUM(E15:P15)</f>
        <v>2445300</v>
      </c>
    </row>
    <row r="16" spans="3:17" ht="23.25" x14ac:dyDescent="0.35">
      <c r="C16" s="14" t="s">
        <v>53</v>
      </c>
      <c r="D16" s="14"/>
      <c r="E16" s="28">
        <v>25000</v>
      </c>
      <c r="F16" s="28"/>
      <c r="G16" s="28"/>
      <c r="H16" s="28"/>
      <c r="I16" s="28"/>
      <c r="J16" s="28"/>
      <c r="K16" s="28"/>
      <c r="L16" s="28"/>
      <c r="M16" s="28"/>
      <c r="N16" s="28"/>
      <c r="O16" s="28"/>
      <c r="P16" s="29"/>
      <c r="Q16" s="45">
        <f>SUM(E16:P16)</f>
        <v>25000</v>
      </c>
    </row>
    <row r="17" spans="3:18" ht="23.25" x14ac:dyDescent="0.35">
      <c r="C17" s="14" t="s">
        <v>66</v>
      </c>
      <c r="D17" s="14"/>
      <c r="E17" s="31">
        <f>E9+E13+E15+E16</f>
        <v>71500</v>
      </c>
      <c r="F17" s="31">
        <f t="shared" ref="F17:P17" si="2">F9+F13+F15+F16</f>
        <v>62000</v>
      </c>
      <c r="G17" s="31">
        <f t="shared" si="2"/>
        <v>93000</v>
      </c>
      <c r="H17" s="31">
        <f t="shared" si="2"/>
        <v>130200</v>
      </c>
      <c r="I17" s="31">
        <f t="shared" si="2"/>
        <v>151900</v>
      </c>
      <c r="J17" s="31">
        <f t="shared" si="2"/>
        <v>173600</v>
      </c>
      <c r="K17" s="31">
        <f t="shared" si="2"/>
        <v>214830</v>
      </c>
      <c r="L17" s="31">
        <f t="shared" si="2"/>
        <v>238700</v>
      </c>
      <c r="M17" s="31">
        <f>M9+M13+M15+M16</f>
        <v>300080</v>
      </c>
      <c r="N17" s="31">
        <f t="shared" si="2"/>
        <v>372000</v>
      </c>
      <c r="O17" s="31">
        <f t="shared" si="2"/>
        <v>372000</v>
      </c>
      <c r="P17" s="31">
        <f t="shared" si="2"/>
        <v>372000</v>
      </c>
      <c r="Q17" s="31">
        <f>SUM(E17:P17)</f>
        <v>2551810</v>
      </c>
    </row>
    <row r="18" spans="3:18" ht="23.25" x14ac:dyDescent="0.35">
      <c r="C18" s="14"/>
      <c r="D18" s="14"/>
      <c r="E18" s="14"/>
      <c r="F18" s="14"/>
      <c r="G18" s="14"/>
      <c r="H18" s="14"/>
      <c r="I18" s="14"/>
      <c r="J18" s="14"/>
      <c r="K18" s="14"/>
      <c r="L18" s="14"/>
      <c r="M18" s="14"/>
      <c r="N18" s="14"/>
      <c r="O18" s="14"/>
      <c r="P18" s="14"/>
      <c r="Q18" s="32" t="s">
        <v>67</v>
      </c>
    </row>
    <row r="19" spans="3:18" ht="23.25" x14ac:dyDescent="0.35">
      <c r="C19" s="14"/>
      <c r="D19" s="14"/>
      <c r="E19" s="14"/>
      <c r="F19" s="14"/>
      <c r="G19" s="14"/>
      <c r="H19" s="14"/>
      <c r="I19" s="14"/>
      <c r="J19" s="14"/>
      <c r="K19" s="14"/>
      <c r="L19" s="14"/>
      <c r="M19" s="14"/>
      <c r="N19" s="14"/>
      <c r="O19" s="14"/>
      <c r="P19" s="14"/>
      <c r="Q19" s="32" t="s">
        <v>67</v>
      </c>
    </row>
    <row r="20" spans="3:18" ht="23.25" x14ac:dyDescent="0.35">
      <c r="C20" s="15" t="s">
        <v>20</v>
      </c>
      <c r="D20" s="14"/>
      <c r="E20" s="46" t="s">
        <v>59</v>
      </c>
      <c r="F20" s="46"/>
      <c r="G20" s="46"/>
      <c r="H20" s="47" t="s">
        <v>60</v>
      </c>
      <c r="I20" s="47"/>
      <c r="J20" s="47"/>
      <c r="K20" s="48" t="s">
        <v>61</v>
      </c>
      <c r="L20" s="48"/>
      <c r="M20" s="48"/>
      <c r="N20" s="49" t="s">
        <v>62</v>
      </c>
      <c r="O20" s="49"/>
      <c r="P20" s="49"/>
      <c r="Q20" s="32" t="s">
        <v>67</v>
      </c>
    </row>
    <row r="21" spans="3:18" ht="23.25" x14ac:dyDescent="0.35">
      <c r="C21" s="14" t="s">
        <v>68</v>
      </c>
      <c r="D21" s="14"/>
      <c r="E21" s="14">
        <v>20</v>
      </c>
      <c r="F21" s="14">
        <v>20</v>
      </c>
      <c r="G21" s="14">
        <v>20</v>
      </c>
      <c r="H21" s="14">
        <v>20</v>
      </c>
      <c r="I21" s="14">
        <v>20</v>
      </c>
      <c r="J21" s="14">
        <v>20</v>
      </c>
      <c r="K21" s="14">
        <v>20</v>
      </c>
      <c r="L21" s="14">
        <v>20</v>
      </c>
      <c r="M21" s="14">
        <v>20</v>
      </c>
      <c r="N21" s="14">
        <v>20</v>
      </c>
      <c r="O21" s="14">
        <v>20</v>
      </c>
      <c r="P21" s="14">
        <v>20</v>
      </c>
      <c r="Q21" s="32"/>
    </row>
    <row r="22" spans="3:18" ht="23.25" x14ac:dyDescent="0.35">
      <c r="C22" s="14" t="s">
        <v>69</v>
      </c>
      <c r="D22" s="14"/>
      <c r="E22" s="14">
        <f>E21*160</f>
        <v>3200</v>
      </c>
      <c r="F22" s="14">
        <f t="shared" ref="F22:P22" si="3">F21*160</f>
        <v>3200</v>
      </c>
      <c r="G22" s="14">
        <f t="shared" si="3"/>
        <v>3200</v>
      </c>
      <c r="H22" s="14">
        <f t="shared" si="3"/>
        <v>3200</v>
      </c>
      <c r="I22" s="14">
        <f t="shared" si="3"/>
        <v>3200</v>
      </c>
      <c r="J22" s="14">
        <f t="shared" si="3"/>
        <v>3200</v>
      </c>
      <c r="K22" s="14">
        <f t="shared" si="3"/>
        <v>3200</v>
      </c>
      <c r="L22" s="14">
        <f t="shared" si="3"/>
        <v>3200</v>
      </c>
      <c r="M22" s="14">
        <f t="shared" si="3"/>
        <v>3200</v>
      </c>
      <c r="N22" s="14">
        <f t="shared" si="3"/>
        <v>3200</v>
      </c>
      <c r="O22" s="14">
        <f t="shared" si="3"/>
        <v>3200</v>
      </c>
      <c r="P22" s="14">
        <f t="shared" si="3"/>
        <v>3200</v>
      </c>
      <c r="Q22" s="32"/>
    </row>
    <row r="23" spans="3:18" ht="23.25" x14ac:dyDescent="0.35">
      <c r="C23" s="14" t="s">
        <v>91</v>
      </c>
      <c r="D23" s="14"/>
      <c r="E23" s="14">
        <v>15</v>
      </c>
      <c r="F23" s="14">
        <v>15</v>
      </c>
      <c r="G23" s="14">
        <v>15</v>
      </c>
      <c r="H23" s="14">
        <v>15</v>
      </c>
      <c r="I23" s="14">
        <v>15</v>
      </c>
      <c r="J23" s="14">
        <v>15</v>
      </c>
      <c r="K23" s="14">
        <v>15</v>
      </c>
      <c r="L23" s="14">
        <v>15</v>
      </c>
      <c r="M23" s="14">
        <v>15</v>
      </c>
      <c r="N23" s="14">
        <v>15</v>
      </c>
      <c r="O23" s="14">
        <v>15</v>
      </c>
      <c r="P23" s="14">
        <v>15</v>
      </c>
      <c r="Q23" s="32"/>
    </row>
    <row r="24" spans="3:18" ht="23.25" x14ac:dyDescent="0.35">
      <c r="C24" s="14" t="s">
        <v>92</v>
      </c>
      <c r="D24" s="14"/>
      <c r="E24" s="33">
        <f>E22*E23</f>
        <v>48000</v>
      </c>
      <c r="F24" s="33">
        <f t="shared" ref="F24:P24" si="4">F22*F23</f>
        <v>48000</v>
      </c>
      <c r="G24" s="33">
        <f t="shared" si="4"/>
        <v>48000</v>
      </c>
      <c r="H24" s="33">
        <f t="shared" si="4"/>
        <v>48000</v>
      </c>
      <c r="I24" s="33">
        <f t="shared" si="4"/>
        <v>48000</v>
      </c>
      <c r="J24" s="33">
        <f t="shared" si="4"/>
        <v>48000</v>
      </c>
      <c r="K24" s="33">
        <f t="shared" si="4"/>
        <v>48000</v>
      </c>
      <c r="L24" s="33">
        <f t="shared" si="4"/>
        <v>48000</v>
      </c>
      <c r="M24" s="33">
        <f t="shared" si="4"/>
        <v>48000</v>
      </c>
      <c r="N24" s="33">
        <f t="shared" si="4"/>
        <v>48000</v>
      </c>
      <c r="O24" s="33">
        <f t="shared" si="4"/>
        <v>48000</v>
      </c>
      <c r="P24" s="33">
        <f t="shared" si="4"/>
        <v>48000</v>
      </c>
      <c r="Q24" s="22">
        <f t="shared" ref="Q24:Q36" si="5">SUM(E24:P24)</f>
        <v>576000</v>
      </c>
      <c r="R24" s="22"/>
    </row>
    <row r="25" spans="3:18" ht="23.25" x14ac:dyDescent="0.35">
      <c r="C25" s="14" t="s">
        <v>21</v>
      </c>
      <c r="D25" s="14"/>
      <c r="E25" s="33">
        <v>160</v>
      </c>
      <c r="F25" s="33">
        <v>160</v>
      </c>
      <c r="G25" s="33">
        <v>160</v>
      </c>
      <c r="H25" s="33">
        <v>160</v>
      </c>
      <c r="I25" s="33">
        <v>160</v>
      </c>
      <c r="J25" s="33">
        <v>160</v>
      </c>
      <c r="K25" s="33">
        <v>160</v>
      </c>
      <c r="L25" s="33">
        <v>160</v>
      </c>
      <c r="M25" s="33">
        <v>160</v>
      </c>
      <c r="N25" s="33">
        <v>160</v>
      </c>
      <c r="O25" s="33">
        <v>160</v>
      </c>
      <c r="P25" s="33">
        <v>160</v>
      </c>
      <c r="Q25" s="33">
        <f t="shared" si="5"/>
        <v>1920</v>
      </c>
      <c r="R25" s="22"/>
    </row>
    <row r="26" spans="3:18" ht="23.25" x14ac:dyDescent="0.35">
      <c r="C26" s="14" t="s">
        <v>22</v>
      </c>
      <c r="D26" s="14"/>
      <c r="E26" s="33">
        <v>1000</v>
      </c>
      <c r="F26" s="33">
        <v>1000</v>
      </c>
      <c r="G26" s="33">
        <v>1000</v>
      </c>
      <c r="H26" s="33">
        <v>1000</v>
      </c>
      <c r="I26" s="33">
        <v>1000</v>
      </c>
      <c r="J26" s="33">
        <v>1000</v>
      </c>
      <c r="K26" s="33">
        <v>1000</v>
      </c>
      <c r="L26" s="33">
        <v>1000</v>
      </c>
      <c r="M26" s="33">
        <v>1000</v>
      </c>
      <c r="N26" s="33">
        <v>1000</v>
      </c>
      <c r="O26" s="33">
        <v>1000</v>
      </c>
      <c r="P26" s="33">
        <v>1000</v>
      </c>
      <c r="Q26" s="33">
        <f t="shared" si="5"/>
        <v>12000</v>
      </c>
      <c r="R26" s="22"/>
    </row>
    <row r="27" spans="3:18" ht="23.25" x14ac:dyDescent="0.35">
      <c r="C27" s="14" t="s">
        <v>87</v>
      </c>
      <c r="D27" s="14"/>
      <c r="E27" s="33">
        <v>500</v>
      </c>
      <c r="F27" s="33">
        <v>500</v>
      </c>
      <c r="G27" s="33">
        <v>500</v>
      </c>
      <c r="H27" s="33">
        <v>500</v>
      </c>
      <c r="I27" s="33">
        <v>500</v>
      </c>
      <c r="J27" s="33">
        <v>500</v>
      </c>
      <c r="K27" s="33">
        <v>700</v>
      </c>
      <c r="L27" s="33">
        <v>700</v>
      </c>
      <c r="M27" s="33">
        <v>700</v>
      </c>
      <c r="N27" s="33">
        <v>800</v>
      </c>
      <c r="O27" s="33">
        <v>800</v>
      </c>
      <c r="P27" s="33">
        <v>800</v>
      </c>
      <c r="Q27" s="33">
        <f t="shared" si="5"/>
        <v>7500</v>
      </c>
      <c r="R27" s="22"/>
    </row>
    <row r="28" spans="3:18" ht="23.25" x14ac:dyDescent="0.35">
      <c r="C28" s="14" t="s">
        <v>23</v>
      </c>
      <c r="D28" s="14"/>
      <c r="E28" s="33">
        <v>300</v>
      </c>
      <c r="F28" s="33">
        <v>300</v>
      </c>
      <c r="G28" s="33">
        <v>350</v>
      </c>
      <c r="H28" s="33">
        <v>350</v>
      </c>
      <c r="I28" s="33">
        <v>350</v>
      </c>
      <c r="J28" s="33">
        <v>350</v>
      </c>
      <c r="K28" s="33">
        <v>350</v>
      </c>
      <c r="L28" s="33">
        <v>350</v>
      </c>
      <c r="M28" s="33">
        <v>350</v>
      </c>
      <c r="N28" s="33">
        <v>370</v>
      </c>
      <c r="O28" s="33">
        <v>370</v>
      </c>
      <c r="P28" s="33">
        <v>370</v>
      </c>
      <c r="Q28" s="33">
        <f t="shared" si="5"/>
        <v>4160</v>
      </c>
      <c r="R28" s="22"/>
    </row>
    <row r="29" spans="3:18" ht="23.25" x14ac:dyDescent="0.35">
      <c r="C29" s="14" t="s">
        <v>24</v>
      </c>
      <c r="D29" s="14"/>
      <c r="E29" s="33">
        <v>50</v>
      </c>
      <c r="F29" s="33">
        <v>50</v>
      </c>
      <c r="G29" s="33">
        <v>50</v>
      </c>
      <c r="H29" s="33">
        <v>50</v>
      </c>
      <c r="I29" s="33">
        <v>50</v>
      </c>
      <c r="J29" s="33">
        <v>50</v>
      </c>
      <c r="K29" s="33">
        <v>50</v>
      </c>
      <c r="L29" s="33">
        <v>50</v>
      </c>
      <c r="M29" s="33">
        <v>50</v>
      </c>
      <c r="N29" s="33">
        <v>50</v>
      </c>
      <c r="O29" s="33">
        <v>50</v>
      </c>
      <c r="P29" s="33">
        <v>50</v>
      </c>
      <c r="Q29" s="33">
        <f t="shared" si="5"/>
        <v>600</v>
      </c>
      <c r="R29" s="22"/>
    </row>
    <row r="30" spans="3:18" ht="23.25" x14ac:dyDescent="0.35">
      <c r="C30" s="14" t="s">
        <v>25</v>
      </c>
      <c r="D30" s="14"/>
      <c r="E30" s="33">
        <v>550</v>
      </c>
      <c r="F30" s="33">
        <v>550</v>
      </c>
      <c r="G30" s="33">
        <v>550</v>
      </c>
      <c r="H30" s="33">
        <v>550</v>
      </c>
      <c r="I30" s="33">
        <v>550</v>
      </c>
      <c r="J30" s="33">
        <v>550</v>
      </c>
      <c r="K30" s="33">
        <v>550</v>
      </c>
      <c r="L30" s="33">
        <v>550</v>
      </c>
      <c r="M30" s="33">
        <v>550</v>
      </c>
      <c r="N30" s="33">
        <v>550</v>
      </c>
      <c r="O30" s="33">
        <v>550</v>
      </c>
      <c r="P30" s="33">
        <v>550</v>
      </c>
      <c r="Q30" s="33">
        <f t="shared" si="5"/>
        <v>6600</v>
      </c>
      <c r="R30" s="22"/>
    </row>
    <row r="31" spans="3:18" ht="23.25" x14ac:dyDescent="0.35">
      <c r="C31" s="14" t="s">
        <v>70</v>
      </c>
      <c r="D31" s="14"/>
      <c r="E31" s="33"/>
      <c r="F31" s="33"/>
      <c r="G31" s="33">
        <v>2500</v>
      </c>
      <c r="H31" s="33"/>
      <c r="I31" s="33">
        <v>0</v>
      </c>
      <c r="J31" s="33">
        <v>2500</v>
      </c>
      <c r="K31" s="33">
        <v>0</v>
      </c>
      <c r="L31" s="33">
        <v>0</v>
      </c>
      <c r="M31" s="33">
        <v>2500</v>
      </c>
      <c r="N31" s="33">
        <v>0</v>
      </c>
      <c r="O31" s="33">
        <v>0</v>
      </c>
      <c r="P31" s="33">
        <v>2500</v>
      </c>
      <c r="Q31" s="33">
        <f t="shared" si="5"/>
        <v>10000</v>
      </c>
    </row>
    <row r="32" spans="3:18" ht="23.25" x14ac:dyDescent="0.35">
      <c r="C32" s="14" t="s">
        <v>26</v>
      </c>
      <c r="D32" s="14"/>
      <c r="E32" s="33">
        <v>0</v>
      </c>
      <c r="F32" s="33">
        <v>0</v>
      </c>
      <c r="G32" s="33">
        <v>0</v>
      </c>
      <c r="H32" s="33">
        <v>0</v>
      </c>
      <c r="I32" s="33">
        <v>0</v>
      </c>
      <c r="J32" s="33">
        <v>0</v>
      </c>
      <c r="K32" s="33">
        <v>0</v>
      </c>
      <c r="L32" s="33">
        <v>0</v>
      </c>
      <c r="M32" s="33">
        <v>0</v>
      </c>
      <c r="N32" s="33">
        <v>0</v>
      </c>
      <c r="O32" s="33">
        <v>0</v>
      </c>
      <c r="P32" s="33">
        <v>0</v>
      </c>
      <c r="Q32" s="33">
        <f t="shared" si="5"/>
        <v>0</v>
      </c>
    </row>
    <row r="33" spans="3:17" ht="23.25" x14ac:dyDescent="0.35">
      <c r="C33" s="14" t="s">
        <v>27</v>
      </c>
      <c r="D33" s="14"/>
      <c r="E33" s="33">
        <v>2000</v>
      </c>
      <c r="F33" s="33">
        <v>2000</v>
      </c>
      <c r="G33" s="33">
        <v>2000</v>
      </c>
      <c r="H33" s="33">
        <v>2000</v>
      </c>
      <c r="I33" s="33">
        <v>2000</v>
      </c>
      <c r="J33" s="33">
        <v>2000</v>
      </c>
      <c r="K33" s="33">
        <v>2000</v>
      </c>
      <c r="L33" s="33">
        <v>2000</v>
      </c>
      <c r="M33" s="33">
        <v>2000</v>
      </c>
      <c r="N33" s="33">
        <v>2000</v>
      </c>
      <c r="O33" s="33">
        <v>2000</v>
      </c>
      <c r="P33" s="33">
        <v>2000</v>
      </c>
      <c r="Q33" s="33">
        <f t="shared" si="5"/>
        <v>24000</v>
      </c>
    </row>
    <row r="34" spans="3:17" ht="23.25" x14ac:dyDescent="0.35">
      <c r="C34" s="14" t="s">
        <v>28</v>
      </c>
      <c r="D34" s="14"/>
      <c r="E34" s="33"/>
      <c r="F34" s="33"/>
      <c r="G34" s="33"/>
      <c r="H34" s="33"/>
      <c r="I34" s="33"/>
      <c r="J34" s="33"/>
      <c r="K34" s="33"/>
      <c r="L34" s="33"/>
      <c r="M34" s="33"/>
      <c r="N34" s="33"/>
      <c r="O34" s="33"/>
      <c r="P34" s="33"/>
      <c r="Q34" s="33">
        <f t="shared" si="5"/>
        <v>0</v>
      </c>
    </row>
    <row r="35" spans="3:17" ht="23.25" x14ac:dyDescent="0.35">
      <c r="C35" s="14" t="s">
        <v>29</v>
      </c>
      <c r="D35" s="14"/>
      <c r="E35" s="33">
        <v>200</v>
      </c>
      <c r="F35" s="33">
        <v>200</v>
      </c>
      <c r="G35" s="33">
        <v>200</v>
      </c>
      <c r="H35" s="33">
        <v>200</v>
      </c>
      <c r="I35" s="33">
        <v>200</v>
      </c>
      <c r="J35" s="33">
        <v>200</v>
      </c>
      <c r="K35" s="33">
        <v>200</v>
      </c>
      <c r="L35" s="33">
        <v>200</v>
      </c>
      <c r="M35" s="33">
        <v>200</v>
      </c>
      <c r="N35" s="33">
        <v>200</v>
      </c>
      <c r="O35" s="33">
        <v>200</v>
      </c>
      <c r="P35" s="33">
        <v>200</v>
      </c>
      <c r="Q35" s="33"/>
    </row>
    <row r="36" spans="3:17" ht="23.25" x14ac:dyDescent="0.35">
      <c r="C36" s="14" t="s">
        <v>30</v>
      </c>
      <c r="D36" s="14"/>
      <c r="E36" s="33">
        <v>220</v>
      </c>
      <c r="F36" s="33">
        <v>220</v>
      </c>
      <c r="G36" s="33">
        <v>220</v>
      </c>
      <c r="H36" s="33">
        <v>220</v>
      </c>
      <c r="I36" s="33">
        <v>220</v>
      </c>
      <c r="J36" s="33">
        <v>220</v>
      </c>
      <c r="K36" s="33">
        <v>220</v>
      </c>
      <c r="L36" s="33">
        <v>220</v>
      </c>
      <c r="M36" s="33">
        <v>220</v>
      </c>
      <c r="N36" s="33">
        <v>220</v>
      </c>
      <c r="O36" s="33">
        <v>220</v>
      </c>
      <c r="P36" s="33">
        <v>220</v>
      </c>
      <c r="Q36" s="33">
        <f t="shared" si="5"/>
        <v>2640</v>
      </c>
    </row>
    <row r="37" spans="3:17" ht="23.25" x14ac:dyDescent="0.35">
      <c r="C37" s="14" t="s">
        <v>31</v>
      </c>
      <c r="D37" s="14"/>
      <c r="E37" s="33">
        <v>1000</v>
      </c>
      <c r="F37" s="33">
        <v>1000</v>
      </c>
      <c r="G37" s="33">
        <v>1000</v>
      </c>
      <c r="H37" s="33">
        <v>1000</v>
      </c>
      <c r="I37" s="33">
        <v>1000</v>
      </c>
      <c r="J37" s="33">
        <v>1000</v>
      </c>
      <c r="K37" s="33">
        <v>1000</v>
      </c>
      <c r="L37" s="33">
        <v>1000</v>
      </c>
      <c r="M37" s="33">
        <v>1000</v>
      </c>
      <c r="N37" s="33">
        <v>1000</v>
      </c>
      <c r="O37" s="33">
        <v>1000</v>
      </c>
      <c r="P37" s="33">
        <v>1000</v>
      </c>
      <c r="Q37" s="33">
        <f>SUM(E37:P37)</f>
        <v>12000</v>
      </c>
    </row>
    <row r="38" spans="3:17" ht="23.25" x14ac:dyDescent="0.35">
      <c r="C38" s="14"/>
      <c r="D38" s="14"/>
      <c r="E38" s="33"/>
      <c r="F38" s="33"/>
      <c r="G38" s="33"/>
      <c r="H38" s="33"/>
      <c r="I38" s="33"/>
      <c r="J38" s="33"/>
      <c r="K38" s="33"/>
      <c r="L38" s="33"/>
      <c r="M38" s="33"/>
      <c r="N38" s="33"/>
      <c r="O38" s="33"/>
      <c r="P38" s="33"/>
      <c r="Q38" s="33"/>
    </row>
    <row r="39" spans="3:17" ht="23.25" x14ac:dyDescent="0.35">
      <c r="C39" s="15" t="s">
        <v>71</v>
      </c>
      <c r="D39" s="14"/>
      <c r="E39" s="31">
        <f t="shared" ref="E39:P39" si="6">SUM(E24:E37)</f>
        <v>53980</v>
      </c>
      <c r="F39" s="31">
        <f t="shared" si="6"/>
        <v>53980</v>
      </c>
      <c r="G39" s="31">
        <f t="shared" si="6"/>
        <v>56530</v>
      </c>
      <c r="H39" s="31">
        <f t="shared" si="6"/>
        <v>54030</v>
      </c>
      <c r="I39" s="31">
        <f t="shared" si="6"/>
        <v>54030</v>
      </c>
      <c r="J39" s="31">
        <f t="shared" si="6"/>
        <v>56530</v>
      </c>
      <c r="K39" s="31">
        <f t="shared" si="6"/>
        <v>54230</v>
      </c>
      <c r="L39" s="31">
        <f t="shared" si="6"/>
        <v>54230</v>
      </c>
      <c r="M39" s="31">
        <f t="shared" si="6"/>
        <v>56730</v>
      </c>
      <c r="N39" s="31">
        <f t="shared" si="6"/>
        <v>54350</v>
      </c>
      <c r="O39" s="31">
        <f t="shared" si="6"/>
        <v>54350</v>
      </c>
      <c r="P39" s="31">
        <f t="shared" si="6"/>
        <v>56850</v>
      </c>
      <c r="Q39" s="31">
        <f>SUM(E39:P39)</f>
        <v>659820</v>
      </c>
    </row>
    <row r="40" spans="3:17" ht="23.25" x14ac:dyDescent="0.35">
      <c r="C40" s="14"/>
      <c r="D40" s="14"/>
      <c r="E40" s="34"/>
      <c r="F40" s="34"/>
      <c r="G40" s="34"/>
      <c r="H40" s="34"/>
      <c r="I40" s="34"/>
      <c r="J40" s="34"/>
      <c r="K40" s="34"/>
      <c r="L40" s="34"/>
      <c r="M40" s="34"/>
      <c r="N40" s="34"/>
      <c r="O40" s="34"/>
      <c r="P40" s="34"/>
      <c r="Q40" s="33"/>
    </row>
    <row r="41" spans="3:17" ht="23.25" x14ac:dyDescent="0.35">
      <c r="C41" s="14" t="s">
        <v>32</v>
      </c>
      <c r="D41" s="14"/>
      <c r="E41" s="33">
        <v>250</v>
      </c>
      <c r="F41" s="33">
        <v>100</v>
      </c>
      <c r="G41" s="33">
        <v>100</v>
      </c>
      <c r="H41" s="33"/>
      <c r="I41" s="33"/>
      <c r="J41" s="33">
        <v>250</v>
      </c>
      <c r="K41" s="33"/>
      <c r="L41" s="33">
        <v>0</v>
      </c>
      <c r="M41" s="33">
        <v>100</v>
      </c>
      <c r="N41" s="33">
        <v>100</v>
      </c>
      <c r="O41" s="33">
        <v>100</v>
      </c>
      <c r="P41" s="33">
        <v>100</v>
      </c>
      <c r="Q41" s="33">
        <f t="shared" ref="Q41:Q52" si="7">SUM(E41:P41)</f>
        <v>1100</v>
      </c>
    </row>
    <row r="42" spans="3:17" ht="23.25" x14ac:dyDescent="0.35">
      <c r="C42" s="14" t="s">
        <v>33</v>
      </c>
      <c r="D42" s="14"/>
      <c r="E42" s="33">
        <v>40</v>
      </c>
      <c r="F42" s="33">
        <v>40</v>
      </c>
      <c r="G42" s="33">
        <v>40</v>
      </c>
      <c r="H42" s="33">
        <v>40</v>
      </c>
      <c r="I42" s="33">
        <v>40</v>
      </c>
      <c r="J42" s="33">
        <v>40</v>
      </c>
      <c r="K42" s="33">
        <v>40</v>
      </c>
      <c r="L42" s="33">
        <v>40</v>
      </c>
      <c r="M42" s="33">
        <v>40</v>
      </c>
      <c r="N42" s="33">
        <v>40</v>
      </c>
      <c r="O42" s="33">
        <v>40</v>
      </c>
      <c r="P42" s="33">
        <v>40</v>
      </c>
      <c r="Q42" s="33">
        <f t="shared" si="7"/>
        <v>480</v>
      </c>
    </row>
    <row r="43" spans="3:17" ht="23.25" x14ac:dyDescent="0.35">
      <c r="C43" s="14" t="s">
        <v>34</v>
      </c>
      <c r="D43" s="14"/>
      <c r="E43" s="33">
        <v>0</v>
      </c>
      <c r="F43" s="33">
        <v>0</v>
      </c>
      <c r="G43" s="33">
        <v>200</v>
      </c>
      <c r="H43" s="33"/>
      <c r="I43" s="33"/>
      <c r="J43" s="33">
        <v>200</v>
      </c>
      <c r="K43" s="33"/>
      <c r="L43" s="33"/>
      <c r="M43" s="33">
        <v>200</v>
      </c>
      <c r="N43" s="33"/>
      <c r="O43" s="33">
        <v>200</v>
      </c>
      <c r="P43" s="33"/>
      <c r="Q43" s="33">
        <f t="shared" si="7"/>
        <v>800</v>
      </c>
    </row>
    <row r="44" spans="3:17" ht="23.25" x14ac:dyDescent="0.35">
      <c r="C44" s="14" t="s">
        <v>35</v>
      </c>
      <c r="D44" s="14"/>
      <c r="E44" s="33">
        <v>100</v>
      </c>
      <c r="F44" s="33">
        <v>50</v>
      </c>
      <c r="G44" s="33">
        <v>50</v>
      </c>
      <c r="H44" s="33">
        <v>100</v>
      </c>
      <c r="I44" s="33">
        <v>50</v>
      </c>
      <c r="J44" s="33">
        <v>50</v>
      </c>
      <c r="K44" s="33">
        <v>100</v>
      </c>
      <c r="L44" s="33">
        <v>50</v>
      </c>
      <c r="M44" s="33">
        <v>50</v>
      </c>
      <c r="N44" s="33">
        <v>100</v>
      </c>
      <c r="O44" s="33">
        <v>50</v>
      </c>
      <c r="P44" s="33">
        <v>50</v>
      </c>
      <c r="Q44" s="33">
        <f t="shared" si="7"/>
        <v>800</v>
      </c>
    </row>
    <row r="45" spans="3:17" ht="23.25" x14ac:dyDescent="0.35">
      <c r="C45" s="14" t="s">
        <v>36</v>
      </c>
      <c r="D45" s="14"/>
      <c r="E45" s="33">
        <v>2000</v>
      </c>
      <c r="F45" s="33"/>
      <c r="G45" s="33"/>
      <c r="H45" s="33">
        <v>2000</v>
      </c>
      <c r="I45" s="33"/>
      <c r="J45" s="33"/>
      <c r="K45" s="33">
        <v>500</v>
      </c>
      <c r="L45" s="33"/>
      <c r="M45" s="33"/>
      <c r="N45" s="33">
        <v>200</v>
      </c>
      <c r="O45" s="33"/>
      <c r="P45" s="33"/>
      <c r="Q45" s="33">
        <f>SUM(E45:P45)</f>
        <v>4700</v>
      </c>
    </row>
    <row r="46" spans="3:17" ht="23.25" x14ac:dyDescent="0.35">
      <c r="C46" s="14" t="s">
        <v>72</v>
      </c>
      <c r="D46" s="14"/>
      <c r="E46" s="33">
        <v>500</v>
      </c>
      <c r="F46" s="33">
        <v>500</v>
      </c>
      <c r="G46" s="33">
        <v>500</v>
      </c>
      <c r="H46" s="33">
        <v>500</v>
      </c>
      <c r="I46" s="33">
        <v>500</v>
      </c>
      <c r="J46" s="33">
        <v>500</v>
      </c>
      <c r="K46" s="33">
        <v>500</v>
      </c>
      <c r="L46" s="33">
        <v>500</v>
      </c>
      <c r="M46" s="33">
        <v>500</v>
      </c>
      <c r="N46" s="33">
        <v>500</v>
      </c>
      <c r="O46" s="33">
        <v>500</v>
      </c>
      <c r="P46" s="33">
        <v>500</v>
      </c>
      <c r="Q46" s="33">
        <f>SUM(E46:P46)</f>
        <v>6000</v>
      </c>
    </row>
    <row r="47" spans="3:17" ht="23.25" x14ac:dyDescent="0.35">
      <c r="C47" s="14"/>
      <c r="D47" s="14"/>
      <c r="E47" s="35"/>
      <c r="F47" s="33"/>
      <c r="G47" s="33"/>
      <c r="H47" s="33"/>
      <c r="I47" s="33"/>
      <c r="J47" s="33"/>
      <c r="K47" s="33"/>
      <c r="L47" s="33"/>
      <c r="M47" s="33"/>
      <c r="N47" s="33"/>
      <c r="O47" s="33"/>
      <c r="P47" s="33"/>
      <c r="Q47" s="33"/>
    </row>
    <row r="48" spans="3:17" ht="23.25" x14ac:dyDescent="0.35">
      <c r="C48" s="14" t="s">
        <v>37</v>
      </c>
      <c r="D48" s="14"/>
      <c r="E48" s="33">
        <v>1500</v>
      </c>
      <c r="F48" s="33"/>
      <c r="G48" s="33"/>
      <c r="H48" s="33">
        <v>1500</v>
      </c>
      <c r="I48" s="33"/>
      <c r="J48" s="33"/>
      <c r="K48" s="33">
        <v>1500</v>
      </c>
      <c r="L48" s="33"/>
      <c r="M48" s="33"/>
      <c r="N48" s="33">
        <v>1500</v>
      </c>
      <c r="O48" s="33"/>
      <c r="P48" s="33">
        <v>1500</v>
      </c>
      <c r="Q48" s="33">
        <f t="shared" si="7"/>
        <v>7500</v>
      </c>
    </row>
    <row r="49" spans="3:19" ht="23.25" x14ac:dyDescent="0.35">
      <c r="C49" s="15" t="s">
        <v>73</v>
      </c>
      <c r="D49" s="14"/>
      <c r="E49" s="31">
        <f t="shared" ref="E49:P49" si="8">SUM(E41:E48)</f>
        <v>4390</v>
      </c>
      <c r="F49" s="31">
        <f t="shared" si="8"/>
        <v>690</v>
      </c>
      <c r="G49" s="31">
        <f t="shared" si="8"/>
        <v>890</v>
      </c>
      <c r="H49" s="31">
        <f t="shared" si="8"/>
        <v>4140</v>
      </c>
      <c r="I49" s="31">
        <f t="shared" si="8"/>
        <v>590</v>
      </c>
      <c r="J49" s="31">
        <f t="shared" si="8"/>
        <v>1040</v>
      </c>
      <c r="K49" s="31">
        <f t="shared" si="8"/>
        <v>2640</v>
      </c>
      <c r="L49" s="31">
        <f t="shared" si="8"/>
        <v>590</v>
      </c>
      <c r="M49" s="31">
        <f t="shared" si="8"/>
        <v>890</v>
      </c>
      <c r="N49" s="31">
        <f t="shared" si="8"/>
        <v>2440</v>
      </c>
      <c r="O49" s="31">
        <f t="shared" si="8"/>
        <v>890</v>
      </c>
      <c r="P49" s="31">
        <f t="shared" si="8"/>
        <v>2190</v>
      </c>
      <c r="Q49" s="31">
        <f t="shared" si="7"/>
        <v>21380</v>
      </c>
    </row>
    <row r="50" spans="3:19" ht="23.25" x14ac:dyDescent="0.35">
      <c r="C50" s="14" t="s">
        <v>67</v>
      </c>
      <c r="D50" s="14"/>
      <c r="E50" s="33" t="s">
        <v>67</v>
      </c>
      <c r="F50" s="33"/>
      <c r="G50" s="33"/>
      <c r="H50" s="33"/>
      <c r="I50" s="33"/>
      <c r="J50" s="33"/>
      <c r="K50" s="33"/>
      <c r="L50" s="33"/>
      <c r="M50" s="33"/>
      <c r="N50" s="33"/>
      <c r="O50" s="33"/>
      <c r="P50" s="33"/>
      <c r="Q50" s="33">
        <f t="shared" si="7"/>
        <v>0</v>
      </c>
    </row>
    <row r="51" spans="3:19" ht="23.25" x14ac:dyDescent="0.35">
      <c r="C51" s="14" t="s">
        <v>38</v>
      </c>
      <c r="D51" s="14"/>
      <c r="E51" s="33"/>
      <c r="F51" s="33"/>
      <c r="G51" s="33">
        <v>3000</v>
      </c>
      <c r="H51" s="33"/>
      <c r="I51" s="33"/>
      <c r="J51" s="33">
        <v>3000</v>
      </c>
      <c r="K51" s="33"/>
      <c r="L51" s="33"/>
      <c r="M51" s="33">
        <v>3000</v>
      </c>
      <c r="N51" s="33"/>
      <c r="O51" s="33"/>
      <c r="P51" s="33">
        <v>3000</v>
      </c>
      <c r="Q51" s="33">
        <f t="shared" si="7"/>
        <v>12000</v>
      </c>
      <c r="S51" s="36"/>
    </row>
    <row r="52" spans="3:19" ht="23.25" x14ac:dyDescent="0.35">
      <c r="C52" s="14" t="s">
        <v>93</v>
      </c>
      <c r="D52" s="14"/>
      <c r="E52" s="14">
        <v>3000</v>
      </c>
      <c r="F52" s="14">
        <v>3000</v>
      </c>
      <c r="G52" s="14">
        <v>3500</v>
      </c>
      <c r="H52" s="14">
        <v>3500</v>
      </c>
      <c r="I52" s="14">
        <v>3500</v>
      </c>
      <c r="J52" s="14">
        <v>4500</v>
      </c>
      <c r="K52" s="14">
        <v>4500</v>
      </c>
      <c r="L52" s="14">
        <v>4500</v>
      </c>
      <c r="M52" s="14">
        <v>4500</v>
      </c>
      <c r="N52" s="14">
        <v>4500</v>
      </c>
      <c r="O52" s="14">
        <v>4500</v>
      </c>
      <c r="P52" s="14">
        <v>4500</v>
      </c>
      <c r="Q52" s="33">
        <f t="shared" si="7"/>
        <v>48000</v>
      </c>
      <c r="S52" s="36"/>
    </row>
    <row r="53" spans="3:19" ht="23.25" x14ac:dyDescent="0.35">
      <c r="C53" s="14" t="s">
        <v>67</v>
      </c>
      <c r="D53" s="14"/>
      <c r="E53" s="33"/>
      <c r="F53" s="33"/>
      <c r="G53" s="33"/>
      <c r="H53" s="33"/>
      <c r="I53" s="33"/>
      <c r="J53" s="33" t="s">
        <v>67</v>
      </c>
      <c r="K53" s="33"/>
      <c r="L53" s="33"/>
      <c r="M53" s="33"/>
      <c r="N53" s="33"/>
      <c r="O53" s="33"/>
      <c r="P53" s="33" t="s">
        <v>67</v>
      </c>
      <c r="Q53" s="33" t="s">
        <v>67</v>
      </c>
      <c r="S53" s="36"/>
    </row>
    <row r="54" spans="3:19" ht="23.25" x14ac:dyDescent="0.35">
      <c r="C54" s="14"/>
      <c r="D54" s="14"/>
      <c r="E54" s="33"/>
      <c r="F54" s="33"/>
      <c r="G54" s="14"/>
      <c r="H54" s="14"/>
      <c r="I54" s="14"/>
      <c r="J54" s="14"/>
      <c r="K54" s="14"/>
      <c r="L54" s="14"/>
      <c r="M54" s="14"/>
      <c r="N54" s="14"/>
      <c r="O54" s="14"/>
      <c r="P54" s="14"/>
      <c r="Q54" s="33">
        <f>SUM(E54:P54)</f>
        <v>0</v>
      </c>
      <c r="S54" s="36"/>
    </row>
    <row r="55" spans="3:19" ht="23.25" x14ac:dyDescent="0.35">
      <c r="C55" s="14" t="s">
        <v>74</v>
      </c>
      <c r="D55" s="14"/>
      <c r="E55" s="31">
        <f t="shared" ref="E55:P55" si="9">SUM(E51:E54)+E49+E39</f>
        <v>61370</v>
      </c>
      <c r="F55" s="31">
        <f t="shared" si="9"/>
        <v>57670</v>
      </c>
      <c r="G55" s="31">
        <f t="shared" si="9"/>
        <v>63920</v>
      </c>
      <c r="H55" s="31">
        <f t="shared" si="9"/>
        <v>61670</v>
      </c>
      <c r="I55" s="31">
        <f t="shared" si="9"/>
        <v>58120</v>
      </c>
      <c r="J55" s="31">
        <f t="shared" si="9"/>
        <v>65070</v>
      </c>
      <c r="K55" s="31">
        <f t="shared" si="9"/>
        <v>61370</v>
      </c>
      <c r="L55" s="31">
        <f t="shared" si="9"/>
        <v>59320</v>
      </c>
      <c r="M55" s="31">
        <f t="shared" si="9"/>
        <v>65120</v>
      </c>
      <c r="N55" s="31">
        <f t="shared" si="9"/>
        <v>61290</v>
      </c>
      <c r="O55" s="31">
        <f t="shared" si="9"/>
        <v>59740</v>
      </c>
      <c r="P55" s="31">
        <f t="shared" si="9"/>
        <v>66540</v>
      </c>
      <c r="Q55" s="31">
        <f>SUM(E55:P55)</f>
        <v>741200</v>
      </c>
    </row>
    <row r="56" spans="3:19" ht="23.25" x14ac:dyDescent="0.35">
      <c r="C56" s="14"/>
      <c r="D56" s="14"/>
      <c r="E56" s="33"/>
      <c r="F56" s="33"/>
      <c r="G56" s="14"/>
      <c r="H56" s="14"/>
      <c r="I56" s="14"/>
      <c r="J56" s="14"/>
      <c r="K56" s="14"/>
      <c r="L56" s="14"/>
      <c r="M56" s="14"/>
      <c r="N56" s="14"/>
      <c r="O56" s="14" t="s">
        <v>67</v>
      </c>
      <c r="P56" s="14"/>
      <c r="Q56" s="37"/>
    </row>
    <row r="57" spans="3:19" ht="23.25" x14ac:dyDescent="0.35">
      <c r="C57" s="14" t="s">
        <v>75</v>
      </c>
      <c r="D57" s="14"/>
      <c r="E57" s="38">
        <f t="shared" ref="E57:Q57" si="10">E17-E55</f>
        <v>10130</v>
      </c>
      <c r="F57" s="38">
        <f t="shared" si="10"/>
        <v>4330</v>
      </c>
      <c r="G57" s="39">
        <f t="shared" si="10"/>
        <v>29080</v>
      </c>
      <c r="H57" s="38">
        <f t="shared" si="10"/>
        <v>68530</v>
      </c>
      <c r="I57" s="38">
        <f t="shared" si="10"/>
        <v>93780</v>
      </c>
      <c r="J57" s="39">
        <f t="shared" si="10"/>
        <v>108530</v>
      </c>
      <c r="K57" s="39">
        <f t="shared" si="10"/>
        <v>153460</v>
      </c>
      <c r="L57" s="39">
        <f t="shared" si="10"/>
        <v>179380</v>
      </c>
      <c r="M57" s="39">
        <f t="shared" si="10"/>
        <v>234960</v>
      </c>
      <c r="N57" s="39">
        <f t="shared" si="10"/>
        <v>310710</v>
      </c>
      <c r="O57" s="39">
        <f t="shared" si="10"/>
        <v>312260</v>
      </c>
      <c r="P57" s="39">
        <f t="shared" si="10"/>
        <v>305460</v>
      </c>
      <c r="Q57" s="40">
        <f t="shared" si="10"/>
        <v>1810610</v>
      </c>
    </row>
    <row r="58" spans="3:19" ht="23.25" x14ac:dyDescent="0.35">
      <c r="C58" s="14"/>
      <c r="D58" s="14"/>
      <c r="E58" s="34"/>
      <c r="F58" s="34"/>
      <c r="G58" s="41"/>
      <c r="H58" s="34"/>
      <c r="I58" s="34"/>
      <c r="J58" s="41"/>
      <c r="K58" s="41"/>
      <c r="L58" s="41"/>
      <c r="M58" s="41"/>
      <c r="N58" s="41"/>
      <c r="O58" s="41"/>
      <c r="P58" s="41"/>
      <c r="Q58" s="34"/>
    </row>
    <row r="59" spans="3:19" ht="23.25" x14ac:dyDescent="0.35">
      <c r="C59" s="14" t="s">
        <v>76</v>
      </c>
      <c r="D59" s="14"/>
      <c r="E59" s="34">
        <f>SUM(E57/10)</f>
        <v>1013</v>
      </c>
      <c r="F59" s="34">
        <v>0</v>
      </c>
      <c r="G59" s="34">
        <v>0</v>
      </c>
      <c r="H59" s="34">
        <v>0</v>
      </c>
      <c r="I59" s="34">
        <f t="shared" ref="I59:P59" si="11">SUM(I57/10)</f>
        <v>9378</v>
      </c>
      <c r="J59" s="34">
        <v>0</v>
      </c>
      <c r="K59" s="34">
        <v>0</v>
      </c>
      <c r="L59" s="34">
        <f t="shared" si="11"/>
        <v>17938</v>
      </c>
      <c r="M59" s="34">
        <f t="shared" si="11"/>
        <v>23496</v>
      </c>
      <c r="N59" s="34">
        <f t="shared" si="11"/>
        <v>31071</v>
      </c>
      <c r="O59" s="34">
        <f t="shared" si="11"/>
        <v>31226</v>
      </c>
      <c r="P59" s="34">
        <f t="shared" si="11"/>
        <v>30546</v>
      </c>
      <c r="Q59" s="34">
        <f>SUM(E59:P59)</f>
        <v>144668</v>
      </c>
    </row>
    <row r="60" spans="3:19" ht="24" thickBot="1" x14ac:dyDescent="0.4">
      <c r="C60" s="15" t="s">
        <v>77</v>
      </c>
      <c r="D60" s="14"/>
      <c r="E60" s="42">
        <f>E57</f>
        <v>10130</v>
      </c>
      <c r="F60" s="42">
        <f t="shared" ref="F60:P60" si="12">F57+E60</f>
        <v>14460</v>
      </c>
      <c r="G60" s="42">
        <f t="shared" si="12"/>
        <v>43540</v>
      </c>
      <c r="H60" s="42">
        <f t="shared" si="12"/>
        <v>112070</v>
      </c>
      <c r="I60" s="42">
        <f t="shared" si="12"/>
        <v>205850</v>
      </c>
      <c r="J60" s="42">
        <f t="shared" si="12"/>
        <v>314380</v>
      </c>
      <c r="K60" s="42">
        <f t="shared" si="12"/>
        <v>467840</v>
      </c>
      <c r="L60" s="42">
        <f t="shared" si="12"/>
        <v>647220</v>
      </c>
      <c r="M60" s="42">
        <f t="shared" si="12"/>
        <v>882180</v>
      </c>
      <c r="N60" s="42">
        <f t="shared" si="12"/>
        <v>1192890</v>
      </c>
      <c r="O60" s="42">
        <f t="shared" si="12"/>
        <v>1505150</v>
      </c>
      <c r="P60" s="42">
        <f t="shared" si="12"/>
        <v>1810610</v>
      </c>
      <c r="Q60" s="42" t="s">
        <v>67</v>
      </c>
    </row>
    <row r="61" spans="3:19" ht="24" thickTop="1" x14ac:dyDescent="0.35">
      <c r="C61" s="15" t="s">
        <v>78</v>
      </c>
      <c r="D61" s="14"/>
      <c r="E61" s="43"/>
      <c r="F61" s="43"/>
      <c r="G61" s="43"/>
      <c r="H61" s="43"/>
      <c r="I61" s="43"/>
      <c r="J61" s="43"/>
      <c r="K61" s="43"/>
      <c r="L61" s="43"/>
      <c r="M61" s="43"/>
      <c r="N61" s="43"/>
      <c r="O61" s="43"/>
      <c r="P61" s="43"/>
      <c r="Q61" s="43">
        <f>SUM(P60-Q59)</f>
        <v>1665942</v>
      </c>
    </row>
    <row r="62" spans="3:19" ht="23.25" x14ac:dyDescent="0.35">
      <c r="C62" s="14"/>
      <c r="D62" s="15"/>
      <c r="E62" s="33"/>
      <c r="F62" s="33"/>
      <c r="G62" s="14"/>
      <c r="H62" s="14"/>
      <c r="I62" s="14"/>
      <c r="J62" s="14"/>
      <c r="K62" s="14"/>
      <c r="L62" s="14"/>
      <c r="M62" s="14"/>
      <c r="N62" s="14"/>
      <c r="O62" s="14"/>
      <c r="P62" s="14"/>
      <c r="Q62" s="14"/>
    </row>
    <row r="63" spans="3:19" x14ac:dyDescent="0.3">
      <c r="E63" s="22"/>
      <c r="F63" s="22"/>
    </row>
    <row r="64" spans="3:19" x14ac:dyDescent="0.3">
      <c r="E64" s="22"/>
      <c r="F64" s="22"/>
      <c r="Q64" s="36"/>
    </row>
    <row r="65" spans="3:58" ht="23.25" x14ac:dyDescent="0.35">
      <c r="C65" s="15" t="s">
        <v>50</v>
      </c>
      <c r="D65" s="16" t="s">
        <v>63</v>
      </c>
      <c r="E65" s="14"/>
      <c r="F65" s="14" t="s">
        <v>51</v>
      </c>
      <c r="G65" s="14" t="s">
        <v>89</v>
      </c>
      <c r="H65" s="14" t="s">
        <v>81</v>
      </c>
      <c r="I65" s="14" t="s">
        <v>82</v>
      </c>
      <c r="J65" s="14" t="s">
        <v>81</v>
      </c>
      <c r="K65" s="14" t="s">
        <v>90</v>
      </c>
      <c r="L65" s="14" t="s">
        <v>84</v>
      </c>
      <c r="M65" s="14" t="s">
        <v>53</v>
      </c>
      <c r="N65" s="14" t="s">
        <v>66</v>
      </c>
      <c r="O65" s="14"/>
      <c r="P65" s="14"/>
      <c r="Q65" s="15" t="s">
        <v>20</v>
      </c>
      <c r="R65" s="14" t="s">
        <v>68</v>
      </c>
      <c r="S65" s="14" t="s">
        <v>69</v>
      </c>
      <c r="T65" s="14" t="s">
        <v>91</v>
      </c>
      <c r="U65" s="14" t="s">
        <v>92</v>
      </c>
      <c r="V65" s="14" t="s">
        <v>21</v>
      </c>
      <c r="W65" s="14" t="s">
        <v>22</v>
      </c>
      <c r="X65" s="14" t="s">
        <v>87</v>
      </c>
      <c r="Y65" s="14" t="s">
        <v>23</v>
      </c>
      <c r="Z65" s="14" t="s">
        <v>24</v>
      </c>
      <c r="AA65" s="14" t="s">
        <v>25</v>
      </c>
      <c r="AB65" s="14" t="s">
        <v>70</v>
      </c>
      <c r="AC65" s="14" t="s">
        <v>26</v>
      </c>
      <c r="AD65" s="14" t="s">
        <v>27</v>
      </c>
      <c r="AE65" s="14" t="s">
        <v>28</v>
      </c>
      <c r="AF65" s="14" t="s">
        <v>29</v>
      </c>
      <c r="AG65" s="14" t="s">
        <v>30</v>
      </c>
      <c r="AH65" s="14" t="s">
        <v>31</v>
      </c>
      <c r="AI65" s="14"/>
      <c r="AJ65" s="15" t="s">
        <v>71</v>
      </c>
      <c r="AK65" s="14"/>
      <c r="AL65" s="14" t="s">
        <v>32</v>
      </c>
      <c r="AM65" s="14" t="s">
        <v>33</v>
      </c>
      <c r="AN65" s="14" t="s">
        <v>34</v>
      </c>
      <c r="AO65" s="14" t="s">
        <v>35</v>
      </c>
      <c r="AP65" s="14" t="s">
        <v>36</v>
      </c>
      <c r="AQ65" s="14" t="s">
        <v>72</v>
      </c>
      <c r="AR65" s="14"/>
      <c r="AS65" s="14" t="s">
        <v>37</v>
      </c>
      <c r="AT65" s="15" t="s">
        <v>73</v>
      </c>
      <c r="AU65" s="14" t="s">
        <v>67</v>
      </c>
      <c r="AV65" s="14" t="s">
        <v>38</v>
      </c>
      <c r="AW65" s="14" t="s">
        <v>93</v>
      </c>
      <c r="AX65" s="14" t="s">
        <v>67</v>
      </c>
      <c r="AY65" s="14"/>
      <c r="AZ65" s="14" t="s">
        <v>74</v>
      </c>
      <c r="BA65" s="14"/>
      <c r="BB65" s="14" t="s">
        <v>75</v>
      </c>
      <c r="BC65" s="14"/>
      <c r="BD65" s="14" t="s">
        <v>76</v>
      </c>
      <c r="BE65" s="15" t="s">
        <v>77</v>
      </c>
      <c r="BF65" s="15" t="s">
        <v>78</v>
      </c>
    </row>
    <row r="66" spans="3:58" ht="23.25" x14ac:dyDescent="0.35">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3:58" ht="24" thickBot="1" x14ac:dyDescent="0.4">
      <c r="C67" s="46" t="s">
        <v>59</v>
      </c>
      <c r="D67" s="17">
        <v>44927</v>
      </c>
      <c r="E67" s="19" t="s">
        <v>65</v>
      </c>
      <c r="F67" s="20">
        <v>0</v>
      </c>
      <c r="G67" s="23">
        <v>15</v>
      </c>
      <c r="H67" s="23">
        <v>20</v>
      </c>
      <c r="I67" s="23">
        <v>5</v>
      </c>
      <c r="J67" s="20">
        <f>G67*H67*I67</f>
        <v>1500</v>
      </c>
      <c r="K67" s="20">
        <v>30</v>
      </c>
      <c r="L67" s="20">
        <f>J67*K67</f>
        <v>45000</v>
      </c>
      <c r="M67" s="28">
        <v>25000</v>
      </c>
      <c r="N67" s="31">
        <f>F67+J67+L67+M67</f>
        <v>71500</v>
      </c>
      <c r="O67" s="14"/>
      <c r="P67" s="14"/>
      <c r="Q67" s="46" t="s">
        <v>59</v>
      </c>
      <c r="R67" s="14">
        <v>20</v>
      </c>
      <c r="S67" s="14">
        <f>R67*160</f>
        <v>3200</v>
      </c>
      <c r="T67" s="14">
        <v>15</v>
      </c>
      <c r="U67" s="33">
        <f>S67*T67</f>
        <v>48000</v>
      </c>
      <c r="V67" s="33">
        <v>160</v>
      </c>
      <c r="W67" s="33">
        <v>1000</v>
      </c>
      <c r="X67" s="33">
        <v>500</v>
      </c>
      <c r="Y67" s="33">
        <v>300</v>
      </c>
      <c r="Z67" s="33">
        <v>50</v>
      </c>
      <c r="AA67" s="33">
        <v>550</v>
      </c>
      <c r="AB67" s="33"/>
      <c r="AC67" s="33">
        <v>0</v>
      </c>
      <c r="AD67" s="33">
        <v>2000</v>
      </c>
      <c r="AE67" s="33"/>
      <c r="AF67" s="33">
        <v>200</v>
      </c>
      <c r="AG67" s="33">
        <v>220</v>
      </c>
      <c r="AH67" s="33">
        <v>1000</v>
      </c>
      <c r="AI67" s="33"/>
      <c r="AJ67" s="31">
        <f>SUM(U67:AH67)</f>
        <v>53980</v>
      </c>
      <c r="AK67" s="34"/>
      <c r="AL67" s="33">
        <v>250</v>
      </c>
      <c r="AM67" s="33">
        <v>40</v>
      </c>
      <c r="AN67" s="33">
        <v>0</v>
      </c>
      <c r="AO67" s="33">
        <v>100</v>
      </c>
      <c r="AP67" s="33">
        <v>2000</v>
      </c>
      <c r="AQ67" s="33">
        <v>500</v>
      </c>
      <c r="AR67" s="35"/>
      <c r="AS67" s="33">
        <v>1500</v>
      </c>
      <c r="AT67" s="31">
        <f>SUM(AL67:AS67)</f>
        <v>4390</v>
      </c>
      <c r="AU67" s="33" t="s">
        <v>67</v>
      </c>
      <c r="AV67" s="33"/>
      <c r="AW67" s="14">
        <v>3000</v>
      </c>
      <c r="AX67" s="33"/>
      <c r="AY67" s="33"/>
      <c r="AZ67" s="31">
        <f>SUM(AV67:AY67)+AT67+AJ67</f>
        <v>61370</v>
      </c>
      <c r="BA67" s="33"/>
      <c r="BB67" s="38">
        <f>N67-AZ67</f>
        <v>10130</v>
      </c>
      <c r="BC67" s="34"/>
      <c r="BD67" s="34">
        <f>SUM(BB67/10)</f>
        <v>1013</v>
      </c>
      <c r="BE67" s="42">
        <f>BB67</f>
        <v>10130</v>
      </c>
      <c r="BF67" s="43"/>
    </row>
    <row r="68" spans="3:58" ht="24.75" thickTop="1" thickBot="1" x14ac:dyDescent="0.4">
      <c r="C68" s="46"/>
      <c r="D68" s="17">
        <v>44958</v>
      </c>
      <c r="E68" s="19" t="s">
        <v>65</v>
      </c>
      <c r="F68" s="20">
        <v>0</v>
      </c>
      <c r="G68" s="23">
        <v>20</v>
      </c>
      <c r="H68" s="23">
        <v>20</v>
      </c>
      <c r="I68" s="23">
        <v>5</v>
      </c>
      <c r="J68" s="20">
        <f>G68*H68*I68</f>
        <v>2000</v>
      </c>
      <c r="K68" s="20">
        <v>30</v>
      </c>
      <c r="L68" s="20">
        <f>J68*K68</f>
        <v>60000</v>
      </c>
      <c r="M68" s="28"/>
      <c r="N68" s="31">
        <f>F68+J68+L68+M68</f>
        <v>62000</v>
      </c>
      <c r="O68" s="14"/>
      <c r="P68" s="14"/>
      <c r="Q68" s="46"/>
      <c r="R68" s="14">
        <v>20</v>
      </c>
      <c r="S68" s="14">
        <f>R68*160</f>
        <v>3200</v>
      </c>
      <c r="T68" s="14">
        <v>15</v>
      </c>
      <c r="U68" s="33">
        <f>S68*T68</f>
        <v>48000</v>
      </c>
      <c r="V68" s="33">
        <v>160</v>
      </c>
      <c r="W68" s="33">
        <v>1000</v>
      </c>
      <c r="X68" s="33">
        <v>500</v>
      </c>
      <c r="Y68" s="33">
        <v>300</v>
      </c>
      <c r="Z68" s="33">
        <v>50</v>
      </c>
      <c r="AA68" s="33">
        <v>550</v>
      </c>
      <c r="AB68" s="33"/>
      <c r="AC68" s="33">
        <v>0</v>
      </c>
      <c r="AD68" s="33">
        <v>2000</v>
      </c>
      <c r="AE68" s="33"/>
      <c r="AF68" s="33">
        <v>200</v>
      </c>
      <c r="AG68" s="33">
        <v>220</v>
      </c>
      <c r="AH68" s="33">
        <v>1000</v>
      </c>
      <c r="AI68" s="33"/>
      <c r="AJ68" s="31">
        <f>SUM(U68:AH68)</f>
        <v>53980</v>
      </c>
      <c r="AK68" s="34"/>
      <c r="AL68" s="33">
        <v>100</v>
      </c>
      <c r="AM68" s="33">
        <v>40</v>
      </c>
      <c r="AN68" s="33">
        <v>0</v>
      </c>
      <c r="AO68" s="33">
        <v>50</v>
      </c>
      <c r="AP68" s="33"/>
      <c r="AQ68" s="33">
        <v>500</v>
      </c>
      <c r="AR68" s="33"/>
      <c r="AS68" s="33"/>
      <c r="AT68" s="31">
        <f>SUM(AL68:AS68)</f>
        <v>690</v>
      </c>
      <c r="AU68" s="33"/>
      <c r="AV68" s="33"/>
      <c r="AW68" s="14">
        <v>3000</v>
      </c>
      <c r="AX68" s="33"/>
      <c r="AY68" s="33"/>
      <c r="AZ68" s="31">
        <f>SUM(AV68:AY68)+AT68+AJ68</f>
        <v>57670</v>
      </c>
      <c r="BA68" s="33"/>
      <c r="BB68" s="38">
        <f>N68-AZ68</f>
        <v>4330</v>
      </c>
      <c r="BC68" s="34"/>
      <c r="BD68" s="34">
        <v>0</v>
      </c>
      <c r="BE68" s="42">
        <f>BB68+BE67</f>
        <v>14460</v>
      </c>
      <c r="BF68" s="43"/>
    </row>
    <row r="69" spans="3:58" ht="24.75" thickTop="1" thickBot="1" x14ac:dyDescent="0.4">
      <c r="C69" s="46"/>
      <c r="D69" s="17">
        <v>44986</v>
      </c>
      <c r="E69" s="19" t="s">
        <v>65</v>
      </c>
      <c r="F69" s="20">
        <v>0</v>
      </c>
      <c r="G69" s="23">
        <v>25</v>
      </c>
      <c r="H69" s="23">
        <v>20</v>
      </c>
      <c r="I69" s="23">
        <v>6</v>
      </c>
      <c r="J69" s="20">
        <f>G69*H69*I69</f>
        <v>3000</v>
      </c>
      <c r="K69" s="20">
        <v>30</v>
      </c>
      <c r="L69" s="20">
        <f>J69*K69</f>
        <v>90000</v>
      </c>
      <c r="M69" s="28"/>
      <c r="N69" s="31">
        <f>F69+J69+L69+M69</f>
        <v>93000</v>
      </c>
      <c r="O69" s="14"/>
      <c r="P69" s="14"/>
      <c r="Q69" s="46"/>
      <c r="R69" s="14">
        <v>20</v>
      </c>
      <c r="S69" s="14">
        <f>R69*160</f>
        <v>3200</v>
      </c>
      <c r="T69" s="14">
        <v>15</v>
      </c>
      <c r="U69" s="33">
        <f>S69*T69</f>
        <v>48000</v>
      </c>
      <c r="V69" s="33">
        <v>160</v>
      </c>
      <c r="W69" s="33">
        <v>1000</v>
      </c>
      <c r="X69" s="33">
        <v>500</v>
      </c>
      <c r="Y69" s="33">
        <v>350</v>
      </c>
      <c r="Z69" s="33">
        <v>50</v>
      </c>
      <c r="AA69" s="33">
        <v>550</v>
      </c>
      <c r="AB69" s="33">
        <v>2500</v>
      </c>
      <c r="AC69" s="33">
        <v>0</v>
      </c>
      <c r="AD69" s="33">
        <v>2000</v>
      </c>
      <c r="AE69" s="33"/>
      <c r="AF69" s="33">
        <v>200</v>
      </c>
      <c r="AG69" s="33">
        <v>220</v>
      </c>
      <c r="AH69" s="33">
        <v>1000</v>
      </c>
      <c r="AI69" s="33"/>
      <c r="AJ69" s="31">
        <f>SUM(U69:AH69)</f>
        <v>56530</v>
      </c>
      <c r="AK69" s="34"/>
      <c r="AL69" s="33">
        <v>100</v>
      </c>
      <c r="AM69" s="33">
        <v>40</v>
      </c>
      <c r="AN69" s="33">
        <v>200</v>
      </c>
      <c r="AO69" s="33">
        <v>50</v>
      </c>
      <c r="AP69" s="33"/>
      <c r="AQ69" s="33">
        <v>500</v>
      </c>
      <c r="AR69" s="33"/>
      <c r="AS69" s="33"/>
      <c r="AT69" s="31">
        <f>SUM(AL69:AS69)</f>
        <v>890</v>
      </c>
      <c r="AU69" s="33"/>
      <c r="AV69" s="33">
        <v>3000</v>
      </c>
      <c r="AW69" s="14">
        <v>3500</v>
      </c>
      <c r="AX69" s="33"/>
      <c r="AY69" s="14"/>
      <c r="AZ69" s="31">
        <f>SUM(AV69:AY69)+AT69+AJ69</f>
        <v>63920</v>
      </c>
      <c r="BA69" s="14"/>
      <c r="BB69" s="39">
        <f>N69-AZ69</f>
        <v>29080</v>
      </c>
      <c r="BC69" s="41"/>
      <c r="BD69" s="34">
        <v>0</v>
      </c>
      <c r="BE69" s="42">
        <f>BB69+BE68</f>
        <v>43540</v>
      </c>
      <c r="BF69" s="43"/>
    </row>
    <row r="70" spans="3:58" ht="24.75" thickTop="1" thickBot="1" x14ac:dyDescent="0.4">
      <c r="C70" s="47" t="s">
        <v>60</v>
      </c>
      <c r="D70" s="17">
        <v>45017</v>
      </c>
      <c r="E70" s="19" t="s">
        <v>65</v>
      </c>
      <c r="F70" s="20">
        <v>0</v>
      </c>
      <c r="G70" s="23">
        <v>30</v>
      </c>
      <c r="H70" s="23">
        <v>20</v>
      </c>
      <c r="I70" s="23">
        <v>7</v>
      </c>
      <c r="J70" s="20">
        <f>G70*H70*I70</f>
        <v>4200</v>
      </c>
      <c r="K70" s="20">
        <v>30</v>
      </c>
      <c r="L70" s="20">
        <f>J70*K70</f>
        <v>126000</v>
      </c>
      <c r="M70" s="28"/>
      <c r="N70" s="31">
        <f>F70+J70+L70+M70</f>
        <v>130200</v>
      </c>
      <c r="O70" s="14"/>
      <c r="P70" s="14"/>
      <c r="Q70" s="47" t="s">
        <v>60</v>
      </c>
      <c r="R70" s="14">
        <v>20</v>
      </c>
      <c r="S70" s="14">
        <f>R70*160</f>
        <v>3200</v>
      </c>
      <c r="T70" s="14">
        <v>15</v>
      </c>
      <c r="U70" s="33">
        <f>S70*T70</f>
        <v>48000</v>
      </c>
      <c r="V70" s="33">
        <v>160</v>
      </c>
      <c r="W70" s="33">
        <v>1000</v>
      </c>
      <c r="X70" s="33">
        <v>500</v>
      </c>
      <c r="Y70" s="33">
        <v>350</v>
      </c>
      <c r="Z70" s="33">
        <v>50</v>
      </c>
      <c r="AA70" s="33">
        <v>550</v>
      </c>
      <c r="AB70" s="33"/>
      <c r="AC70" s="33">
        <v>0</v>
      </c>
      <c r="AD70" s="33">
        <v>2000</v>
      </c>
      <c r="AE70" s="33"/>
      <c r="AF70" s="33">
        <v>200</v>
      </c>
      <c r="AG70" s="33">
        <v>220</v>
      </c>
      <c r="AH70" s="33">
        <v>1000</v>
      </c>
      <c r="AI70" s="33"/>
      <c r="AJ70" s="31">
        <f>SUM(U70:AH70)</f>
        <v>54030</v>
      </c>
      <c r="AK70" s="34"/>
      <c r="AL70" s="33"/>
      <c r="AM70" s="33">
        <v>40</v>
      </c>
      <c r="AN70" s="33"/>
      <c r="AO70" s="33">
        <v>100</v>
      </c>
      <c r="AP70" s="33">
        <v>2000</v>
      </c>
      <c r="AQ70" s="33">
        <v>500</v>
      </c>
      <c r="AR70" s="33"/>
      <c r="AS70" s="33">
        <v>1500</v>
      </c>
      <c r="AT70" s="31">
        <f>SUM(AL70:AS70)</f>
        <v>4140</v>
      </c>
      <c r="AU70" s="33"/>
      <c r="AV70" s="33"/>
      <c r="AW70" s="14">
        <v>3500</v>
      </c>
      <c r="AX70" s="33"/>
      <c r="AY70" s="14"/>
      <c r="AZ70" s="31">
        <f>SUM(AV70:AY70)+AT70+AJ70</f>
        <v>61670</v>
      </c>
      <c r="BA70" s="14"/>
      <c r="BB70" s="38">
        <f>N70-AZ70</f>
        <v>68530</v>
      </c>
      <c r="BC70" s="34"/>
      <c r="BD70" s="34">
        <v>0</v>
      </c>
      <c r="BE70" s="42">
        <f>BB70+BE69</f>
        <v>112070</v>
      </c>
      <c r="BF70" s="43"/>
    </row>
    <row r="71" spans="3:58" ht="24.75" thickTop="1" thickBot="1" x14ac:dyDescent="0.4">
      <c r="C71" s="47"/>
      <c r="D71" s="17">
        <v>45047</v>
      </c>
      <c r="E71" s="19" t="s">
        <v>65</v>
      </c>
      <c r="F71" s="20"/>
      <c r="G71" s="23">
        <v>35</v>
      </c>
      <c r="H71" s="23">
        <v>20</v>
      </c>
      <c r="I71" s="23">
        <v>7</v>
      </c>
      <c r="J71" s="20">
        <f>G71*H71*I71</f>
        <v>4900</v>
      </c>
      <c r="K71" s="20">
        <v>30</v>
      </c>
      <c r="L71" s="20">
        <f>J71*K71</f>
        <v>147000</v>
      </c>
      <c r="M71" s="28"/>
      <c r="N71" s="31">
        <f>F71+J71+L71+M71</f>
        <v>151900</v>
      </c>
      <c r="O71" s="14"/>
      <c r="P71" s="14"/>
      <c r="Q71" s="47"/>
      <c r="R71" s="14">
        <v>20</v>
      </c>
      <c r="S71" s="14">
        <f>R71*160</f>
        <v>3200</v>
      </c>
      <c r="T71" s="14">
        <v>15</v>
      </c>
      <c r="U71" s="33">
        <f>S71*T71</f>
        <v>48000</v>
      </c>
      <c r="V71" s="33">
        <v>160</v>
      </c>
      <c r="W71" s="33">
        <v>1000</v>
      </c>
      <c r="X71" s="33">
        <v>500</v>
      </c>
      <c r="Y71" s="33">
        <v>350</v>
      </c>
      <c r="Z71" s="33">
        <v>50</v>
      </c>
      <c r="AA71" s="33">
        <v>550</v>
      </c>
      <c r="AB71" s="33">
        <v>0</v>
      </c>
      <c r="AC71" s="33">
        <v>0</v>
      </c>
      <c r="AD71" s="33">
        <v>2000</v>
      </c>
      <c r="AE71" s="33"/>
      <c r="AF71" s="33">
        <v>200</v>
      </c>
      <c r="AG71" s="33">
        <v>220</v>
      </c>
      <c r="AH71" s="33">
        <v>1000</v>
      </c>
      <c r="AI71" s="33"/>
      <c r="AJ71" s="31">
        <f>SUM(U71:AH71)</f>
        <v>54030</v>
      </c>
      <c r="AK71" s="34"/>
      <c r="AL71" s="33"/>
      <c r="AM71" s="33">
        <v>40</v>
      </c>
      <c r="AN71" s="33"/>
      <c r="AO71" s="33">
        <v>50</v>
      </c>
      <c r="AP71" s="33"/>
      <c r="AQ71" s="33">
        <v>500</v>
      </c>
      <c r="AR71" s="33"/>
      <c r="AS71" s="33"/>
      <c r="AT71" s="31">
        <f>SUM(AL71:AS71)</f>
        <v>590</v>
      </c>
      <c r="AU71" s="33"/>
      <c r="AV71" s="33"/>
      <c r="AW71" s="14">
        <v>3500</v>
      </c>
      <c r="AX71" s="33"/>
      <c r="AY71" s="14"/>
      <c r="AZ71" s="31">
        <f>SUM(AV71:AY71)+AT71+AJ71</f>
        <v>58120</v>
      </c>
      <c r="BA71" s="14"/>
      <c r="BB71" s="38">
        <f>N71-AZ71</f>
        <v>93780</v>
      </c>
      <c r="BC71" s="34"/>
      <c r="BD71" s="34">
        <f>SUM(BB71/10)</f>
        <v>9378</v>
      </c>
      <c r="BE71" s="42">
        <f>BB71+BE70</f>
        <v>205850</v>
      </c>
      <c r="BF71" s="43"/>
    </row>
    <row r="72" spans="3:58" ht="24.75" thickTop="1" thickBot="1" x14ac:dyDescent="0.4">
      <c r="C72" s="47"/>
      <c r="D72" s="17">
        <v>45078</v>
      </c>
      <c r="E72" s="19" t="s">
        <v>65</v>
      </c>
      <c r="F72" s="20"/>
      <c r="G72" s="23">
        <v>40</v>
      </c>
      <c r="H72" s="23">
        <v>20</v>
      </c>
      <c r="I72" s="23">
        <v>7</v>
      </c>
      <c r="J72" s="20">
        <f>G72*H72*I72</f>
        <v>5600</v>
      </c>
      <c r="K72" s="20">
        <v>30</v>
      </c>
      <c r="L72" s="20">
        <f>J72*K72</f>
        <v>168000</v>
      </c>
      <c r="M72" s="28"/>
      <c r="N72" s="31">
        <f>F72+J72+L72+M72</f>
        <v>173600</v>
      </c>
      <c r="O72" s="14"/>
      <c r="P72" s="14"/>
      <c r="Q72" s="47"/>
      <c r="R72" s="14">
        <v>20</v>
      </c>
      <c r="S72" s="14">
        <f>R72*160</f>
        <v>3200</v>
      </c>
      <c r="T72" s="14">
        <v>15</v>
      </c>
      <c r="U72" s="33">
        <f>S72*T72</f>
        <v>48000</v>
      </c>
      <c r="V72" s="33">
        <v>160</v>
      </c>
      <c r="W72" s="33">
        <v>1000</v>
      </c>
      <c r="X72" s="33">
        <v>500</v>
      </c>
      <c r="Y72" s="33">
        <v>350</v>
      </c>
      <c r="Z72" s="33">
        <v>50</v>
      </c>
      <c r="AA72" s="33">
        <v>550</v>
      </c>
      <c r="AB72" s="33">
        <v>2500</v>
      </c>
      <c r="AC72" s="33">
        <v>0</v>
      </c>
      <c r="AD72" s="33">
        <v>2000</v>
      </c>
      <c r="AE72" s="33"/>
      <c r="AF72" s="33">
        <v>200</v>
      </c>
      <c r="AG72" s="33">
        <v>220</v>
      </c>
      <c r="AH72" s="33">
        <v>1000</v>
      </c>
      <c r="AI72" s="33"/>
      <c r="AJ72" s="31">
        <f>SUM(U72:AH72)</f>
        <v>56530</v>
      </c>
      <c r="AK72" s="34"/>
      <c r="AL72" s="33">
        <v>250</v>
      </c>
      <c r="AM72" s="33">
        <v>40</v>
      </c>
      <c r="AN72" s="33">
        <v>200</v>
      </c>
      <c r="AO72" s="33">
        <v>50</v>
      </c>
      <c r="AP72" s="33"/>
      <c r="AQ72" s="33">
        <v>500</v>
      </c>
      <c r="AR72" s="33"/>
      <c r="AS72" s="33"/>
      <c r="AT72" s="31">
        <f>SUM(AL72:AS72)</f>
        <v>1040</v>
      </c>
      <c r="AU72" s="33"/>
      <c r="AV72" s="33">
        <v>3000</v>
      </c>
      <c r="AW72" s="14">
        <v>4500</v>
      </c>
      <c r="AX72" s="33" t="s">
        <v>67</v>
      </c>
      <c r="AY72" s="14"/>
      <c r="AZ72" s="31">
        <f>SUM(AV72:AY72)+AT72+AJ72</f>
        <v>65070</v>
      </c>
      <c r="BA72" s="14"/>
      <c r="BB72" s="39">
        <f>N72-AZ72</f>
        <v>108530</v>
      </c>
      <c r="BC72" s="41"/>
      <c r="BD72" s="34">
        <v>0</v>
      </c>
      <c r="BE72" s="42">
        <f>BB72+BE71</f>
        <v>314380</v>
      </c>
      <c r="BF72" s="43"/>
    </row>
    <row r="73" spans="3:58" ht="24.75" thickTop="1" thickBot="1" x14ac:dyDescent="0.4">
      <c r="C73" s="48" t="s">
        <v>61</v>
      </c>
      <c r="D73" s="17">
        <v>45108</v>
      </c>
      <c r="E73" s="19" t="s">
        <v>65</v>
      </c>
      <c r="F73" s="20"/>
      <c r="G73" s="23">
        <v>45</v>
      </c>
      <c r="H73" s="23">
        <v>22</v>
      </c>
      <c r="I73" s="23">
        <v>7</v>
      </c>
      <c r="J73" s="20">
        <f>G73*H73*I73</f>
        <v>6930</v>
      </c>
      <c r="K73" s="20">
        <v>30</v>
      </c>
      <c r="L73" s="20">
        <f>J73*K73</f>
        <v>207900</v>
      </c>
      <c r="M73" s="28"/>
      <c r="N73" s="31">
        <f>F73+J73+L73+M73</f>
        <v>214830</v>
      </c>
      <c r="O73" s="14"/>
      <c r="P73" s="14"/>
      <c r="Q73" s="48" t="s">
        <v>61</v>
      </c>
      <c r="R73" s="14">
        <v>20</v>
      </c>
      <c r="S73" s="14">
        <f>R73*160</f>
        <v>3200</v>
      </c>
      <c r="T73" s="14">
        <v>15</v>
      </c>
      <c r="U73" s="33">
        <f>S73*T73</f>
        <v>48000</v>
      </c>
      <c r="V73" s="33">
        <v>160</v>
      </c>
      <c r="W73" s="33">
        <v>1000</v>
      </c>
      <c r="X73" s="33">
        <v>700</v>
      </c>
      <c r="Y73" s="33">
        <v>350</v>
      </c>
      <c r="Z73" s="33">
        <v>50</v>
      </c>
      <c r="AA73" s="33">
        <v>550</v>
      </c>
      <c r="AB73" s="33">
        <v>0</v>
      </c>
      <c r="AC73" s="33">
        <v>0</v>
      </c>
      <c r="AD73" s="33">
        <v>2000</v>
      </c>
      <c r="AE73" s="33"/>
      <c r="AF73" s="33">
        <v>200</v>
      </c>
      <c r="AG73" s="33">
        <v>220</v>
      </c>
      <c r="AH73" s="33">
        <v>1000</v>
      </c>
      <c r="AI73" s="33"/>
      <c r="AJ73" s="31">
        <f>SUM(U73:AH73)</f>
        <v>54230</v>
      </c>
      <c r="AK73" s="34"/>
      <c r="AL73" s="33"/>
      <c r="AM73" s="33">
        <v>40</v>
      </c>
      <c r="AN73" s="33"/>
      <c r="AO73" s="33">
        <v>100</v>
      </c>
      <c r="AP73" s="33">
        <v>500</v>
      </c>
      <c r="AQ73" s="33">
        <v>500</v>
      </c>
      <c r="AR73" s="33"/>
      <c r="AS73" s="33">
        <v>1500</v>
      </c>
      <c r="AT73" s="31">
        <f>SUM(AL73:AS73)</f>
        <v>2640</v>
      </c>
      <c r="AU73" s="33"/>
      <c r="AV73" s="33"/>
      <c r="AW73" s="14">
        <v>4500</v>
      </c>
      <c r="AX73" s="33"/>
      <c r="AY73" s="14"/>
      <c r="AZ73" s="31">
        <f>SUM(AV73:AY73)+AT73+AJ73</f>
        <v>61370</v>
      </c>
      <c r="BA73" s="14"/>
      <c r="BB73" s="39">
        <f>N73-AZ73</f>
        <v>153460</v>
      </c>
      <c r="BC73" s="41"/>
      <c r="BD73" s="34">
        <v>0</v>
      </c>
      <c r="BE73" s="42">
        <f>BB73+BE72</f>
        <v>467840</v>
      </c>
      <c r="BF73" s="43"/>
    </row>
    <row r="74" spans="3:58" ht="24.75" thickTop="1" thickBot="1" x14ac:dyDescent="0.4">
      <c r="C74" s="48"/>
      <c r="D74" s="17">
        <v>45139</v>
      </c>
      <c r="E74" s="19" t="s">
        <v>65</v>
      </c>
      <c r="F74" s="20"/>
      <c r="G74" s="23">
        <v>50</v>
      </c>
      <c r="H74" s="23">
        <v>22</v>
      </c>
      <c r="I74" s="23">
        <v>7</v>
      </c>
      <c r="J74" s="20">
        <f>G74*H74*I74</f>
        <v>7700</v>
      </c>
      <c r="K74" s="20">
        <v>30</v>
      </c>
      <c r="L74" s="20">
        <f>J74*K74</f>
        <v>231000</v>
      </c>
      <c r="M74" s="28"/>
      <c r="N74" s="31">
        <f>F74+J74+L74+M74</f>
        <v>238700</v>
      </c>
      <c r="O74" s="14"/>
      <c r="P74" s="14"/>
      <c r="Q74" s="48"/>
      <c r="R74" s="14">
        <v>20</v>
      </c>
      <c r="S74" s="14">
        <f>R74*160</f>
        <v>3200</v>
      </c>
      <c r="T74" s="14">
        <v>15</v>
      </c>
      <c r="U74" s="33">
        <f>S74*T74</f>
        <v>48000</v>
      </c>
      <c r="V74" s="33">
        <v>160</v>
      </c>
      <c r="W74" s="33">
        <v>1000</v>
      </c>
      <c r="X74" s="33">
        <v>700</v>
      </c>
      <c r="Y74" s="33">
        <v>350</v>
      </c>
      <c r="Z74" s="33">
        <v>50</v>
      </c>
      <c r="AA74" s="33">
        <v>550</v>
      </c>
      <c r="AB74" s="33">
        <v>0</v>
      </c>
      <c r="AC74" s="33">
        <v>0</v>
      </c>
      <c r="AD74" s="33">
        <v>2000</v>
      </c>
      <c r="AE74" s="33"/>
      <c r="AF74" s="33">
        <v>200</v>
      </c>
      <c r="AG74" s="33">
        <v>220</v>
      </c>
      <c r="AH74" s="33">
        <v>1000</v>
      </c>
      <c r="AI74" s="33"/>
      <c r="AJ74" s="31">
        <f>SUM(U74:AH74)</f>
        <v>54230</v>
      </c>
      <c r="AK74" s="34"/>
      <c r="AL74" s="33">
        <v>0</v>
      </c>
      <c r="AM74" s="33">
        <v>40</v>
      </c>
      <c r="AN74" s="33"/>
      <c r="AO74" s="33">
        <v>50</v>
      </c>
      <c r="AP74" s="33"/>
      <c r="AQ74" s="33">
        <v>500</v>
      </c>
      <c r="AR74" s="33"/>
      <c r="AS74" s="33"/>
      <c r="AT74" s="31">
        <f>SUM(AL74:AS74)</f>
        <v>590</v>
      </c>
      <c r="AU74" s="33"/>
      <c r="AV74" s="33"/>
      <c r="AW74" s="14">
        <v>4500</v>
      </c>
      <c r="AX74" s="33"/>
      <c r="AY74" s="14"/>
      <c r="AZ74" s="31">
        <f>SUM(AV74:AY74)+AT74+AJ74</f>
        <v>59320</v>
      </c>
      <c r="BA74" s="14"/>
      <c r="BB74" s="39">
        <f>N74-AZ74</f>
        <v>179380</v>
      </c>
      <c r="BC74" s="41"/>
      <c r="BD74" s="34">
        <f>SUM(BB74/10)</f>
        <v>17938</v>
      </c>
      <c r="BE74" s="42">
        <f>BB74+BE73</f>
        <v>647220</v>
      </c>
      <c r="BF74" s="43"/>
    </row>
    <row r="75" spans="3:58" ht="24.75" thickTop="1" thickBot="1" x14ac:dyDescent="0.4">
      <c r="C75" s="48"/>
      <c r="D75" s="17">
        <v>45170</v>
      </c>
      <c r="E75" s="19" t="s">
        <v>65</v>
      </c>
      <c r="F75" s="20"/>
      <c r="G75" s="23">
        <v>55</v>
      </c>
      <c r="H75" s="23">
        <v>22</v>
      </c>
      <c r="I75" s="23">
        <v>8</v>
      </c>
      <c r="J75" s="20">
        <f>G75*H75*I75</f>
        <v>9680</v>
      </c>
      <c r="K75" s="20">
        <v>30</v>
      </c>
      <c r="L75" s="20">
        <f>J75*K75</f>
        <v>290400</v>
      </c>
      <c r="M75" s="28"/>
      <c r="N75" s="31">
        <f>F75+J75+L75+M75</f>
        <v>300080</v>
      </c>
      <c r="O75" s="14"/>
      <c r="P75" s="14"/>
      <c r="Q75" s="48"/>
      <c r="R75" s="14">
        <v>20</v>
      </c>
      <c r="S75" s="14">
        <f>R75*160</f>
        <v>3200</v>
      </c>
      <c r="T75" s="14">
        <v>15</v>
      </c>
      <c r="U75" s="33">
        <f>S75*T75</f>
        <v>48000</v>
      </c>
      <c r="V75" s="33">
        <v>160</v>
      </c>
      <c r="W75" s="33">
        <v>1000</v>
      </c>
      <c r="X75" s="33">
        <v>700</v>
      </c>
      <c r="Y75" s="33">
        <v>350</v>
      </c>
      <c r="Z75" s="33">
        <v>50</v>
      </c>
      <c r="AA75" s="33">
        <v>550</v>
      </c>
      <c r="AB75" s="33">
        <v>2500</v>
      </c>
      <c r="AC75" s="33">
        <v>0</v>
      </c>
      <c r="AD75" s="33">
        <v>2000</v>
      </c>
      <c r="AE75" s="33"/>
      <c r="AF75" s="33">
        <v>200</v>
      </c>
      <c r="AG75" s="33">
        <v>220</v>
      </c>
      <c r="AH75" s="33">
        <v>1000</v>
      </c>
      <c r="AI75" s="33"/>
      <c r="AJ75" s="31">
        <f>SUM(U75:AH75)</f>
        <v>56730</v>
      </c>
      <c r="AK75" s="34"/>
      <c r="AL75" s="33">
        <v>100</v>
      </c>
      <c r="AM75" s="33">
        <v>40</v>
      </c>
      <c r="AN75" s="33">
        <v>200</v>
      </c>
      <c r="AO75" s="33">
        <v>50</v>
      </c>
      <c r="AP75" s="33"/>
      <c r="AQ75" s="33">
        <v>500</v>
      </c>
      <c r="AR75" s="33"/>
      <c r="AS75" s="33"/>
      <c r="AT75" s="31">
        <f>SUM(AL75:AS75)</f>
        <v>890</v>
      </c>
      <c r="AU75" s="33"/>
      <c r="AV75" s="33">
        <v>3000</v>
      </c>
      <c r="AW75" s="14">
        <v>4500</v>
      </c>
      <c r="AX75" s="33"/>
      <c r="AY75" s="14"/>
      <c r="AZ75" s="31">
        <f>SUM(AV75:AY75)+AT75+AJ75</f>
        <v>65120</v>
      </c>
      <c r="BA75" s="14"/>
      <c r="BB75" s="39">
        <f>N75-AZ75</f>
        <v>234960</v>
      </c>
      <c r="BC75" s="41"/>
      <c r="BD75" s="34">
        <f>SUM(BB75/10)</f>
        <v>23496</v>
      </c>
      <c r="BE75" s="42">
        <f>BB75+BE74</f>
        <v>882180</v>
      </c>
      <c r="BF75" s="43"/>
    </row>
    <row r="76" spans="3:58" ht="24.75" thickTop="1" thickBot="1" x14ac:dyDescent="0.4">
      <c r="C76" s="49" t="s">
        <v>62</v>
      </c>
      <c r="D76" s="17">
        <v>45200</v>
      </c>
      <c r="E76" s="19" t="s">
        <v>65</v>
      </c>
      <c r="F76" s="20"/>
      <c r="G76" s="23">
        <v>60</v>
      </c>
      <c r="H76" s="23">
        <v>25</v>
      </c>
      <c r="I76" s="23">
        <v>8</v>
      </c>
      <c r="J76" s="20">
        <f>G76*H76*I76</f>
        <v>12000</v>
      </c>
      <c r="K76" s="20">
        <v>30</v>
      </c>
      <c r="L76" s="20">
        <f>J76*K76</f>
        <v>360000</v>
      </c>
      <c r="M76" s="28"/>
      <c r="N76" s="31">
        <f>F76+J76+L76+M76</f>
        <v>372000</v>
      </c>
      <c r="O76" s="14"/>
      <c r="P76" s="14"/>
      <c r="Q76" s="49" t="s">
        <v>62</v>
      </c>
      <c r="R76" s="14">
        <v>20</v>
      </c>
      <c r="S76" s="14">
        <f>R76*160</f>
        <v>3200</v>
      </c>
      <c r="T76" s="14">
        <v>15</v>
      </c>
      <c r="U76" s="33">
        <f>S76*T76</f>
        <v>48000</v>
      </c>
      <c r="V76" s="33">
        <v>160</v>
      </c>
      <c r="W76" s="33">
        <v>1000</v>
      </c>
      <c r="X76" s="33">
        <v>800</v>
      </c>
      <c r="Y76" s="33">
        <v>370</v>
      </c>
      <c r="Z76" s="33">
        <v>50</v>
      </c>
      <c r="AA76" s="33">
        <v>550</v>
      </c>
      <c r="AB76" s="33">
        <v>0</v>
      </c>
      <c r="AC76" s="33">
        <v>0</v>
      </c>
      <c r="AD76" s="33">
        <v>2000</v>
      </c>
      <c r="AE76" s="33"/>
      <c r="AF76" s="33">
        <v>200</v>
      </c>
      <c r="AG76" s="33">
        <v>220</v>
      </c>
      <c r="AH76" s="33">
        <v>1000</v>
      </c>
      <c r="AI76" s="33"/>
      <c r="AJ76" s="31">
        <f>SUM(U76:AH76)</f>
        <v>54350</v>
      </c>
      <c r="AK76" s="34"/>
      <c r="AL76" s="33">
        <v>100</v>
      </c>
      <c r="AM76" s="33">
        <v>40</v>
      </c>
      <c r="AN76" s="33"/>
      <c r="AO76" s="33">
        <v>100</v>
      </c>
      <c r="AP76" s="33">
        <v>200</v>
      </c>
      <c r="AQ76" s="33">
        <v>500</v>
      </c>
      <c r="AR76" s="33"/>
      <c r="AS76" s="33">
        <v>1500</v>
      </c>
      <c r="AT76" s="31">
        <f>SUM(AL76:AS76)</f>
        <v>2440</v>
      </c>
      <c r="AU76" s="33"/>
      <c r="AV76" s="33"/>
      <c r="AW76" s="14">
        <v>4500</v>
      </c>
      <c r="AX76" s="33"/>
      <c r="AY76" s="14"/>
      <c r="AZ76" s="31">
        <f>SUM(AV76:AY76)+AT76+AJ76</f>
        <v>61290</v>
      </c>
      <c r="BA76" s="14"/>
      <c r="BB76" s="39">
        <f>N76-AZ76</f>
        <v>310710</v>
      </c>
      <c r="BC76" s="41"/>
      <c r="BD76" s="34">
        <f>SUM(BB76/10)</f>
        <v>31071</v>
      </c>
      <c r="BE76" s="42">
        <f>BB76+BE75</f>
        <v>1192890</v>
      </c>
      <c r="BF76" s="43"/>
    </row>
    <row r="77" spans="3:58" ht="24.75" thickTop="1" thickBot="1" x14ac:dyDescent="0.4">
      <c r="C77" s="49"/>
      <c r="D77" s="17">
        <v>45231</v>
      </c>
      <c r="E77" s="19" t="s">
        <v>65</v>
      </c>
      <c r="F77" s="20"/>
      <c r="G77" s="23">
        <v>60</v>
      </c>
      <c r="H77" s="23">
        <v>25</v>
      </c>
      <c r="I77" s="23">
        <v>8</v>
      </c>
      <c r="J77" s="20">
        <f>G77*H77*I77</f>
        <v>12000</v>
      </c>
      <c r="K77" s="20">
        <v>30</v>
      </c>
      <c r="L77" s="25">
        <f>J77*K77</f>
        <v>360000</v>
      </c>
      <c r="M77" s="28"/>
      <c r="N77" s="31">
        <f>F77+J77+L77+M77</f>
        <v>372000</v>
      </c>
      <c r="O77" s="14"/>
      <c r="P77" s="14"/>
      <c r="Q77" s="49"/>
      <c r="R77" s="14">
        <v>20</v>
      </c>
      <c r="S77" s="14">
        <f>R77*160</f>
        <v>3200</v>
      </c>
      <c r="T77" s="14">
        <v>15</v>
      </c>
      <c r="U77" s="33">
        <f>S77*T77</f>
        <v>48000</v>
      </c>
      <c r="V77" s="33">
        <v>160</v>
      </c>
      <c r="W77" s="33">
        <v>1000</v>
      </c>
      <c r="X77" s="33">
        <v>800</v>
      </c>
      <c r="Y77" s="33">
        <v>370</v>
      </c>
      <c r="Z77" s="33">
        <v>50</v>
      </c>
      <c r="AA77" s="33">
        <v>550</v>
      </c>
      <c r="AB77" s="33">
        <v>0</v>
      </c>
      <c r="AC77" s="33">
        <v>0</v>
      </c>
      <c r="AD77" s="33">
        <v>2000</v>
      </c>
      <c r="AE77" s="33"/>
      <c r="AF77" s="33">
        <v>200</v>
      </c>
      <c r="AG77" s="33">
        <v>220</v>
      </c>
      <c r="AH77" s="33">
        <v>1000</v>
      </c>
      <c r="AI77" s="33"/>
      <c r="AJ77" s="31">
        <f>SUM(U77:AH77)</f>
        <v>54350</v>
      </c>
      <c r="AK77" s="34"/>
      <c r="AL77" s="33">
        <v>100</v>
      </c>
      <c r="AM77" s="33">
        <v>40</v>
      </c>
      <c r="AN77" s="33">
        <v>200</v>
      </c>
      <c r="AO77" s="33">
        <v>50</v>
      </c>
      <c r="AP77" s="33"/>
      <c r="AQ77" s="33">
        <v>500</v>
      </c>
      <c r="AR77" s="33"/>
      <c r="AS77" s="33"/>
      <c r="AT77" s="31">
        <f>SUM(AL77:AS77)</f>
        <v>890</v>
      </c>
      <c r="AU77" s="33"/>
      <c r="AV77" s="33"/>
      <c r="AW77" s="14">
        <v>4500</v>
      </c>
      <c r="AX77" s="33"/>
      <c r="AY77" s="14"/>
      <c r="AZ77" s="31">
        <f>SUM(AV77:AY77)+AT77+AJ77</f>
        <v>59740</v>
      </c>
      <c r="BA77" s="14" t="s">
        <v>67</v>
      </c>
      <c r="BB77" s="39">
        <f>N77-AZ77</f>
        <v>312260</v>
      </c>
      <c r="BC77" s="41"/>
      <c r="BD77" s="34">
        <f>SUM(BB77/10)</f>
        <v>31226</v>
      </c>
      <c r="BE77" s="42">
        <f>BB77+BE76</f>
        <v>1505150</v>
      </c>
      <c r="BF77" s="43"/>
    </row>
    <row r="78" spans="3:58" ht="24.75" thickTop="1" thickBot="1" x14ac:dyDescent="0.4">
      <c r="C78" s="49"/>
      <c r="D78" s="17">
        <v>45261</v>
      </c>
      <c r="E78" s="19" t="s">
        <v>65</v>
      </c>
      <c r="F78" s="20"/>
      <c r="G78" s="23">
        <v>60</v>
      </c>
      <c r="H78" s="23">
        <v>25</v>
      </c>
      <c r="I78" s="23">
        <v>8</v>
      </c>
      <c r="J78" s="20">
        <f>G78*H78*I78</f>
        <v>12000</v>
      </c>
      <c r="K78" s="20">
        <v>30</v>
      </c>
      <c r="L78" s="25">
        <f>J78*K78</f>
        <v>360000</v>
      </c>
      <c r="M78" s="29"/>
      <c r="N78" s="31">
        <f>F78+J78+L78+M78</f>
        <v>372000</v>
      </c>
      <c r="O78" s="14"/>
      <c r="P78" s="14"/>
      <c r="Q78" s="49"/>
      <c r="R78" s="14">
        <v>20</v>
      </c>
      <c r="S78" s="14">
        <f>R78*160</f>
        <v>3200</v>
      </c>
      <c r="T78" s="14">
        <v>15</v>
      </c>
      <c r="U78" s="33">
        <f>S78*T78</f>
        <v>48000</v>
      </c>
      <c r="V78" s="33">
        <v>160</v>
      </c>
      <c r="W78" s="33">
        <v>1000</v>
      </c>
      <c r="X78" s="33">
        <v>800</v>
      </c>
      <c r="Y78" s="33">
        <v>370</v>
      </c>
      <c r="Z78" s="33">
        <v>50</v>
      </c>
      <c r="AA78" s="33">
        <v>550</v>
      </c>
      <c r="AB78" s="33">
        <v>2500</v>
      </c>
      <c r="AC78" s="33">
        <v>0</v>
      </c>
      <c r="AD78" s="33">
        <v>2000</v>
      </c>
      <c r="AE78" s="33"/>
      <c r="AF78" s="33">
        <v>200</v>
      </c>
      <c r="AG78" s="33">
        <v>220</v>
      </c>
      <c r="AH78" s="33">
        <v>1000</v>
      </c>
      <c r="AI78" s="33"/>
      <c r="AJ78" s="31">
        <f>SUM(U78:AH78)</f>
        <v>56850</v>
      </c>
      <c r="AK78" s="34"/>
      <c r="AL78" s="33">
        <v>100</v>
      </c>
      <c r="AM78" s="33">
        <v>40</v>
      </c>
      <c r="AN78" s="33"/>
      <c r="AO78" s="33">
        <v>50</v>
      </c>
      <c r="AP78" s="33"/>
      <c r="AQ78" s="33">
        <v>500</v>
      </c>
      <c r="AR78" s="33"/>
      <c r="AS78" s="33">
        <v>1500</v>
      </c>
      <c r="AT78" s="31">
        <f>SUM(AL78:AS78)</f>
        <v>2190</v>
      </c>
      <c r="AU78" s="33"/>
      <c r="AV78" s="33">
        <v>3000</v>
      </c>
      <c r="AW78" s="14">
        <v>4500</v>
      </c>
      <c r="AX78" s="33" t="s">
        <v>67</v>
      </c>
      <c r="AY78" s="14"/>
      <c r="AZ78" s="31">
        <f>SUM(AV78:AY78)+AT78+AJ78</f>
        <v>66540</v>
      </c>
      <c r="BA78" s="14"/>
      <c r="BB78" s="39">
        <f>N78-AZ78</f>
        <v>305460</v>
      </c>
      <c r="BC78" s="41"/>
      <c r="BD78" s="34">
        <f>SUM(BB78/10)</f>
        <v>30546</v>
      </c>
      <c r="BE78" s="42">
        <f>BB78+BE77</f>
        <v>1810610</v>
      </c>
      <c r="BF78" s="43"/>
    </row>
    <row r="79" spans="3:58" ht="24.75" thickTop="1" thickBot="1" x14ac:dyDescent="0.4">
      <c r="C79" s="14"/>
      <c r="D79" s="18" t="s">
        <v>64</v>
      </c>
      <c r="E79" s="19" t="s">
        <v>65</v>
      </c>
      <c r="F79" s="21">
        <f>SUM(F67:F78)</f>
        <v>0</v>
      </c>
      <c r="G79" s="20">
        <v>60</v>
      </c>
      <c r="H79" s="24"/>
      <c r="I79" s="24"/>
      <c r="J79" s="24">
        <f>SUM(J67:J78)</f>
        <v>81510</v>
      </c>
      <c r="K79" s="24"/>
      <c r="L79" s="26">
        <f>SUM(L67:L78)</f>
        <v>2445300</v>
      </c>
      <c r="M79" s="45">
        <f>SUM(M67:M78)</f>
        <v>25000</v>
      </c>
      <c r="N79" s="31">
        <f>SUM(N67:N78)</f>
        <v>2551810</v>
      </c>
      <c r="O79" s="32" t="s">
        <v>67</v>
      </c>
      <c r="P79" s="32" t="s">
        <v>67</v>
      </c>
      <c r="Q79" s="32" t="s">
        <v>67</v>
      </c>
      <c r="R79" s="32"/>
      <c r="S79" s="32"/>
      <c r="T79" s="32"/>
      <c r="U79" s="22">
        <f>SUM(U67:U78)</f>
        <v>576000</v>
      </c>
      <c r="V79" s="33">
        <f>SUM(V67:V78)</f>
        <v>1920</v>
      </c>
      <c r="W79" s="33">
        <f>SUM(W67:W78)</f>
        <v>12000</v>
      </c>
      <c r="X79" s="33">
        <f>SUM(X67:X78)</f>
        <v>7500</v>
      </c>
      <c r="Y79" s="33">
        <f>SUM(Y67:Y78)</f>
        <v>4160</v>
      </c>
      <c r="Z79" s="33">
        <f>SUM(Z67:Z78)</f>
        <v>600</v>
      </c>
      <c r="AA79" s="33">
        <f>SUM(AA67:AA78)</f>
        <v>6600</v>
      </c>
      <c r="AB79" s="33">
        <f>SUM(AB67:AB78)</f>
        <v>10000</v>
      </c>
      <c r="AC79" s="33">
        <f>SUM(AC67:AC78)</f>
        <v>0</v>
      </c>
      <c r="AD79" s="33">
        <f>SUM(AD67:AD78)</f>
        <v>24000</v>
      </c>
      <c r="AE79" s="33">
        <f>SUM(AE67:AE78)</f>
        <v>0</v>
      </c>
      <c r="AF79" s="33"/>
      <c r="AG79" s="33">
        <f>SUM(AG67:AG78)</f>
        <v>2640</v>
      </c>
      <c r="AH79" s="33">
        <f>SUM(AH67:AH78)</f>
        <v>12000</v>
      </c>
      <c r="AI79" s="33"/>
      <c r="AJ79" s="31">
        <f>SUM(AJ67:AJ78)</f>
        <v>659820</v>
      </c>
      <c r="AK79" s="33"/>
      <c r="AL79" s="33">
        <f>SUM(AL67:AL78)</f>
        <v>1100</v>
      </c>
      <c r="AM79" s="33">
        <f>SUM(AM67:AM78)</f>
        <v>480</v>
      </c>
      <c r="AN79" s="33">
        <f>SUM(AN67:AN78)</f>
        <v>800</v>
      </c>
      <c r="AO79" s="33">
        <f>SUM(AO67:AO78)</f>
        <v>800</v>
      </c>
      <c r="AP79" s="33">
        <f>SUM(AP67:AP78)</f>
        <v>4700</v>
      </c>
      <c r="AQ79" s="33">
        <f>SUM(AQ67:AQ78)</f>
        <v>6000</v>
      </c>
      <c r="AR79" s="33"/>
      <c r="AS79" s="33">
        <f>SUM(AS67:AS78)</f>
        <v>7500</v>
      </c>
      <c r="AT79" s="31">
        <f>SUM(AT67:AT78)</f>
        <v>21380</v>
      </c>
      <c r="AU79" s="33">
        <f>SUM(AU67:AU78)</f>
        <v>0</v>
      </c>
      <c r="AV79" s="33">
        <f>SUM(AV67:AV78)</f>
        <v>12000</v>
      </c>
      <c r="AW79" s="33">
        <f>SUM(AW67:AW78)</f>
        <v>48000</v>
      </c>
      <c r="AX79" s="33" t="s">
        <v>67</v>
      </c>
      <c r="AY79" s="33">
        <f>SUM(AY67:AY78)</f>
        <v>0</v>
      </c>
      <c r="AZ79" s="31">
        <f>SUM(AZ67:AZ78)</f>
        <v>741200</v>
      </c>
      <c r="BA79" s="37"/>
      <c r="BB79" s="40">
        <f>N79-AZ79</f>
        <v>1810610</v>
      </c>
      <c r="BC79" s="34"/>
      <c r="BD79" s="34">
        <f>SUM(BD67:BD78)</f>
        <v>144668</v>
      </c>
      <c r="BE79" s="42" t="s">
        <v>67</v>
      </c>
      <c r="BF79" s="43">
        <f>SUM(BE78-BD79)</f>
        <v>1665942</v>
      </c>
    </row>
    <row r="80" spans="3:58" ht="21" thickTop="1" x14ac:dyDescent="0.3">
      <c r="E80" s="22"/>
      <c r="F80" s="22"/>
    </row>
    <row r="81" spans="5:6" x14ac:dyDescent="0.3">
      <c r="E81" s="22"/>
      <c r="F81" s="22"/>
    </row>
    <row r="82" spans="5:6" x14ac:dyDescent="0.3">
      <c r="E82" s="22"/>
      <c r="F82" s="22"/>
    </row>
    <row r="83" spans="5:6" x14ac:dyDescent="0.3">
      <c r="E83" s="22"/>
      <c r="F83" s="22"/>
    </row>
    <row r="84" spans="5:6" x14ac:dyDescent="0.3">
      <c r="E84" s="22"/>
      <c r="F84" s="22"/>
    </row>
    <row r="85" spans="5:6" x14ac:dyDescent="0.3">
      <c r="E85" s="22"/>
      <c r="F85" s="22"/>
    </row>
    <row r="86" spans="5:6" x14ac:dyDescent="0.3">
      <c r="E86" s="22"/>
      <c r="F86" s="22"/>
    </row>
    <row r="87" spans="5:6" x14ac:dyDescent="0.3">
      <c r="E87" s="22"/>
      <c r="F87" s="22"/>
    </row>
    <row r="88" spans="5:6" x14ac:dyDescent="0.3">
      <c r="E88" s="22"/>
      <c r="F88" s="22"/>
    </row>
    <row r="89" spans="5:6" x14ac:dyDescent="0.3">
      <c r="E89" s="22"/>
      <c r="F89" s="22"/>
    </row>
    <row r="90" spans="5:6" x14ac:dyDescent="0.3">
      <c r="E90" s="22"/>
      <c r="F90" s="22"/>
    </row>
    <row r="91" spans="5:6" x14ac:dyDescent="0.3">
      <c r="E91" s="22"/>
      <c r="F91" s="22"/>
    </row>
    <row r="92" spans="5:6" x14ac:dyDescent="0.3">
      <c r="E92" s="22"/>
      <c r="F92" s="22"/>
    </row>
  </sheetData>
  <mergeCells count="16">
    <mergeCell ref="Q76:Q78"/>
    <mergeCell ref="Q67:Q69"/>
    <mergeCell ref="C70:C72"/>
    <mergeCell ref="Q70:Q72"/>
    <mergeCell ref="C73:C75"/>
    <mergeCell ref="Q73:Q75"/>
    <mergeCell ref="C67:C69"/>
    <mergeCell ref="C76:C78"/>
    <mergeCell ref="E6:G6"/>
    <mergeCell ref="H6:J6"/>
    <mergeCell ref="K6:M6"/>
    <mergeCell ref="N6:P6"/>
    <mergeCell ref="E20:G20"/>
    <mergeCell ref="H20:J20"/>
    <mergeCell ref="K20:M20"/>
    <mergeCell ref="N20:P20"/>
  </mergeCells>
  <pageMargins left="0.35433070866141736" right="0.15748031496062992" top="0.39370078740157483" bottom="0" header="0" footer="0"/>
  <pageSetup paperSize="9" scale="40" orientation="portrait" horizontalDpi="4294967293"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943DE1D9AE9C4D93EC98995CC014B9" ma:contentTypeVersion="16" ma:contentTypeDescription="Create a new document." ma:contentTypeScope="" ma:versionID="749983ef5919a13e2527ed508c19ae12">
  <xsd:schema xmlns:xsd="http://www.w3.org/2001/XMLSchema" xmlns:xs="http://www.w3.org/2001/XMLSchema" xmlns:p="http://schemas.microsoft.com/office/2006/metadata/properties" xmlns:ns2="39a9a671-77c4-4be8-8fb4-353c95bc56a4" xmlns:ns3="8172c100-b50b-4379-a611-c874e9a5fc77" targetNamespace="http://schemas.microsoft.com/office/2006/metadata/properties" ma:root="true" ma:fieldsID="584da8e7553860d8f3d06c286b28c851" ns2:_="" ns3:_="">
    <xsd:import namespace="39a9a671-77c4-4be8-8fb4-353c95bc56a4"/>
    <xsd:import namespace="8172c100-b50b-4379-a611-c874e9a5fc7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9a671-77c4-4be8-8fb4-353c95bc56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ed5f294-f320-4829-aa3c-b83b5ac60f60"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72c100-b50b-4379-a611-c874e9a5fc7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0f8e9c91-8585-4c20-99b4-95ab56510556}" ma:internalName="TaxCatchAll" ma:showField="CatchAllData" ma:web="8172c100-b50b-4379-a611-c874e9a5fc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72c100-b50b-4379-a611-c874e9a5fc77" xsi:nil="true"/>
    <lcf76f155ced4ddcb4097134ff3c332f xmlns="39a9a671-77c4-4be8-8fb4-353c95bc56a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776FFFC-499B-4805-A7E4-E1585D4C7A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9a671-77c4-4be8-8fb4-353c95bc56a4"/>
    <ds:schemaRef ds:uri="8172c100-b50b-4379-a611-c874e9a5fc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527786-EFC7-404D-9647-AD14BE3DD628}">
  <ds:schemaRefs>
    <ds:schemaRef ds:uri="http://schemas.microsoft.com/sharepoint/v3/contenttype/forms"/>
  </ds:schemaRefs>
</ds:datastoreItem>
</file>

<file path=customXml/itemProps3.xml><?xml version="1.0" encoding="utf-8"?>
<ds:datastoreItem xmlns:ds="http://schemas.openxmlformats.org/officeDocument/2006/customXml" ds:itemID="{9B9A1B96-A41D-439F-8EB4-6F1D92520F48}">
  <ds:schemaRefs>
    <ds:schemaRef ds:uri="http://schemas.microsoft.com/office/2006/metadata/properties"/>
    <ds:schemaRef ds:uri="http://schemas.microsoft.com/office/infopath/2007/PartnerControls"/>
    <ds:schemaRef ds:uri="8172c100-b50b-4379-a611-c874e9a5fc77"/>
    <ds:schemaRef ds:uri="39a9a671-77c4-4be8-8fb4-353c95bc56a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Dasboard </vt:lpstr>
      <vt:lpstr>Input Data</vt:lpstr>
      <vt:lpstr>Care Agency 2024 Standardized D</vt:lpstr>
      <vt:lpstr>Dashboard</vt:lpstr>
      <vt:lpstr>Instructions</vt:lpstr>
      <vt:lpstr>Outflows </vt:lpstr>
      <vt:lpstr>Care Agency2022</vt:lpstr>
      <vt:lpstr>Care Agency2023</vt:lpstr>
      <vt:lpstr>'Care Agency2022'!Print_Area</vt:lpstr>
      <vt:lpstr>'Care Agency2023'!Print_Area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Ukiwa</dc:creator>
  <cp:lastModifiedBy>HP</cp:lastModifiedBy>
  <dcterms:created xsi:type="dcterms:W3CDTF">2024-01-04T18:03:58Z</dcterms:created>
  <dcterms:modified xsi:type="dcterms:W3CDTF">2024-01-09T20:15:51Z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0x010100F4943DE1D9AE9C4D93EC98995CC014B9</vt:lpwstr>
  </property>
  <property fmtid="{D5CDD505-2E9C-101B-9397-08002B2CF9AE}" pid="3" name="MediaServiceImageTags">
    <vt:lpwstr/>
  </property>
</Properties>
</file>