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MT IAMI 2021\OJT1 R&amp;D\Competitor Study\"/>
    </mc:Choice>
  </mc:AlternateContent>
  <bookViews>
    <workbookView xWindow="0" yWindow="0" windowWidth="20490" windowHeight="7650"/>
  </bookViews>
  <sheets>
    <sheet name="Data" sheetId="1" r:id="rId1"/>
    <sheet name="Visualisasi" sheetId="2" r:id="rId2"/>
    <sheet name="Performance" sheetId="3" r:id="rId3"/>
  </sheets>
  <definedNames>
    <definedName name="_xlnm._FilterDatabase" localSheetId="0" hidden="1">Data!$B$5:$CB$71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3" l="1"/>
  <c r="G16" i="3"/>
  <c r="H16" i="3"/>
  <c r="I16" i="3"/>
  <c r="E16" i="3"/>
  <c r="F15" i="3"/>
  <c r="G15" i="3"/>
  <c r="H15" i="3"/>
  <c r="I15" i="3"/>
  <c r="E15" i="3"/>
  <c r="F14" i="3"/>
  <c r="G14" i="3"/>
  <c r="H14" i="3"/>
  <c r="I14" i="3"/>
  <c r="E14" i="3"/>
  <c r="F13" i="3"/>
  <c r="G13" i="3"/>
  <c r="H13" i="3"/>
  <c r="I13" i="3"/>
  <c r="E13" i="3"/>
  <c r="F12" i="3"/>
  <c r="G12" i="3"/>
  <c r="H12" i="3"/>
  <c r="I12" i="3"/>
  <c r="E12" i="3"/>
  <c r="F11" i="3"/>
  <c r="G11" i="3"/>
  <c r="H11" i="3"/>
  <c r="I11" i="3"/>
  <c r="E11" i="3"/>
  <c r="AC17" i="1" l="1"/>
  <c r="AF17" i="1"/>
  <c r="AC16" i="1"/>
  <c r="AF16" i="1"/>
  <c r="D79" i="2" l="1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78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55" i="2"/>
  <c r="AF10" i="1" l="1"/>
  <c r="AC10" i="1"/>
  <c r="AF9" i="1"/>
  <c r="AC9" i="1"/>
  <c r="AF65" i="1"/>
  <c r="AC65" i="1"/>
  <c r="AF64" i="1"/>
  <c r="AC64" i="1"/>
  <c r="AF63" i="1"/>
  <c r="AC63" i="1"/>
  <c r="AF62" i="1"/>
  <c r="AC62" i="1"/>
  <c r="AF61" i="1"/>
  <c r="AC61" i="1"/>
  <c r="AF60" i="1"/>
  <c r="AC60" i="1"/>
  <c r="AF69" i="1"/>
  <c r="AC69" i="1"/>
  <c r="AF68" i="1"/>
  <c r="AC68" i="1"/>
  <c r="AF67" i="1"/>
  <c r="AC67" i="1"/>
  <c r="AF66" i="1"/>
  <c r="AC66" i="1"/>
  <c r="AF40" i="1"/>
  <c r="AC40" i="1"/>
  <c r="AF39" i="1"/>
  <c r="AC39" i="1"/>
  <c r="AF71" i="1"/>
  <c r="AC71" i="1"/>
  <c r="AF56" i="1"/>
  <c r="AC56" i="1"/>
  <c r="AF53" i="1"/>
  <c r="AC53" i="1"/>
  <c r="AF58" i="1"/>
  <c r="AC58" i="1"/>
  <c r="AC59" i="1"/>
  <c r="AF55" i="1"/>
  <c r="AC55" i="1"/>
  <c r="AC52" i="1"/>
  <c r="AF52" i="1"/>
  <c r="AF51" i="1"/>
  <c r="AC51" i="1"/>
  <c r="AC50" i="1"/>
  <c r="AF50" i="1"/>
  <c r="AF54" i="1"/>
  <c r="AC54" i="1"/>
  <c r="AF49" i="1"/>
  <c r="AC49" i="1"/>
  <c r="AF48" i="1"/>
  <c r="AC48" i="1"/>
  <c r="AF46" i="1"/>
  <c r="AC46" i="1"/>
  <c r="AF45" i="1"/>
  <c r="AC45" i="1"/>
  <c r="AF42" i="1"/>
  <c r="AC42" i="1"/>
  <c r="AF47" i="1"/>
  <c r="AC47" i="1"/>
  <c r="AF44" i="1"/>
  <c r="AC44" i="1"/>
  <c r="AF43" i="1"/>
  <c r="AC43" i="1"/>
  <c r="AF41" i="1"/>
  <c r="AC41" i="1"/>
  <c r="AF37" i="1"/>
  <c r="AC37" i="1"/>
  <c r="AF36" i="1"/>
  <c r="AC36" i="1"/>
  <c r="AF35" i="1"/>
  <c r="AC35" i="1"/>
  <c r="AF34" i="1"/>
  <c r="AC34" i="1"/>
  <c r="AF28" i="1"/>
  <c r="AC28" i="1"/>
  <c r="AC33" i="1"/>
  <c r="AF33" i="1"/>
  <c r="AF70" i="1" l="1"/>
  <c r="AC70" i="1"/>
  <c r="AF26" i="1"/>
  <c r="AC26" i="1"/>
  <c r="AF30" i="1"/>
  <c r="AC30" i="1"/>
  <c r="AF29" i="1" l="1"/>
  <c r="AC29" i="1"/>
  <c r="AF27" i="1"/>
  <c r="AC27" i="1"/>
  <c r="AF24" i="1"/>
  <c r="AC24" i="1"/>
  <c r="AF21" i="1"/>
  <c r="AC21" i="1"/>
  <c r="AF23" i="1"/>
  <c r="AC23" i="1"/>
  <c r="AF22" i="1"/>
  <c r="AC22" i="1"/>
  <c r="AF20" i="1"/>
  <c r="AC20" i="1"/>
  <c r="AF13" i="1"/>
  <c r="AC13" i="1"/>
  <c r="AC15" i="1"/>
  <c r="AF15" i="1"/>
  <c r="AC18" i="1"/>
  <c r="AF18" i="1"/>
  <c r="AC19" i="1"/>
  <c r="AF19" i="1"/>
  <c r="AC11" i="1"/>
  <c r="AF11" i="1"/>
  <c r="AC14" i="1"/>
  <c r="AF14" i="1"/>
  <c r="AC12" i="1"/>
  <c r="AF12" i="1"/>
  <c r="AC8" i="1"/>
  <c r="AF8" i="1"/>
  <c r="AC7" i="1"/>
  <c r="AF7" i="1"/>
  <c r="AC6" i="1"/>
  <c r="AF31" i="1"/>
  <c r="AF25" i="1"/>
  <c r="AF32" i="1"/>
  <c r="AF38" i="1"/>
  <c r="AF57" i="1"/>
  <c r="AF59" i="1"/>
  <c r="AC31" i="1"/>
  <c r="AC25" i="1"/>
  <c r="AC32" i="1"/>
  <c r="AC38" i="1"/>
  <c r="AC57" i="1"/>
  <c r="AF6" i="1"/>
</calcChain>
</file>

<file path=xl/sharedStrings.xml><?xml version="1.0" encoding="utf-8"?>
<sst xmlns="http://schemas.openxmlformats.org/spreadsheetml/2006/main" count="2751" uniqueCount="282">
  <si>
    <t>Naming</t>
  </si>
  <si>
    <t>Body &amp; Dimensions</t>
  </si>
  <si>
    <t>Engine</t>
  </si>
  <si>
    <t>Drivetrain</t>
  </si>
  <si>
    <t>Transmission</t>
  </si>
  <si>
    <t>Make</t>
  </si>
  <si>
    <t>Tread Front (mm)</t>
  </si>
  <si>
    <t>Tread Rear (mm)</t>
  </si>
  <si>
    <t>Engine Model</t>
  </si>
  <si>
    <t>Cylinders</t>
  </si>
  <si>
    <t>Displacement (cc)</t>
  </si>
  <si>
    <t>Bore (mm)</t>
  </si>
  <si>
    <t>Stroke (mm)</t>
  </si>
  <si>
    <t>Fuel Type</t>
  </si>
  <si>
    <t>Steering System</t>
  </si>
  <si>
    <t>Suspension System (front)</t>
  </si>
  <si>
    <t>Suspension System (rear)</t>
  </si>
  <si>
    <t>LSD</t>
  </si>
  <si>
    <t>1st Gear</t>
  </si>
  <si>
    <t>2nd Gear</t>
  </si>
  <si>
    <t>3nd Gear</t>
  </si>
  <si>
    <t>4th Gear</t>
  </si>
  <si>
    <t>5th Gear</t>
  </si>
  <si>
    <t>Reverse</t>
  </si>
  <si>
    <t>Variant</t>
  </si>
  <si>
    <t>Series</t>
  </si>
  <si>
    <t>HINO</t>
  </si>
  <si>
    <t>HINO300 DUTRO</t>
  </si>
  <si>
    <t>Chassis Configuration</t>
  </si>
  <si>
    <t>WB (mm)</t>
  </si>
  <si>
    <t>CE (mm)</t>
  </si>
  <si>
    <t>OAL (mm)</t>
  </si>
  <si>
    <t>OW (mm)</t>
  </si>
  <si>
    <t>OH (mm)</t>
  </si>
  <si>
    <t>FOH (mm)</t>
  </si>
  <si>
    <t>ROH (mm)</t>
  </si>
  <si>
    <t>DIESEL</t>
  </si>
  <si>
    <t>Type</t>
  </si>
  <si>
    <t>W04D-TP</t>
  </si>
  <si>
    <t>4X2</t>
  </si>
  <si>
    <t>Performance</t>
  </si>
  <si>
    <t>Max Speed (km/h)</t>
  </si>
  <si>
    <t>Clutch</t>
  </si>
  <si>
    <t>POWER STEERING (BALL SCREW)</t>
  </si>
  <si>
    <t>Axle (front)</t>
  </si>
  <si>
    <t>Axle (rear)</t>
  </si>
  <si>
    <t>Class</t>
  </si>
  <si>
    <t>LIGHT TRUCK</t>
  </si>
  <si>
    <t>I</t>
  </si>
  <si>
    <t>Common Rail</t>
  </si>
  <si>
    <t>NO</t>
  </si>
  <si>
    <t xml:space="preserve">Injection </t>
  </si>
  <si>
    <t>DIRECT</t>
  </si>
  <si>
    <t>Fuel Tank (L)</t>
  </si>
  <si>
    <t>SOLAR</t>
  </si>
  <si>
    <t>Main Brake</t>
  </si>
  <si>
    <t>Exhaust Brake</t>
  </si>
  <si>
    <t>Parking Brake</t>
  </si>
  <si>
    <t>YES</t>
  </si>
  <si>
    <t>VACUUM SERVO</t>
  </si>
  <si>
    <t>INT. EXPANDING</t>
  </si>
  <si>
    <t>FULL FLOATING</t>
  </si>
  <si>
    <t>REV. ELLIOT</t>
  </si>
  <si>
    <t>Rim Size</t>
  </si>
  <si>
    <t>Tires Size</t>
  </si>
  <si>
    <t>n. of Tires</t>
  </si>
  <si>
    <t>15 x 5.50f-30</t>
  </si>
  <si>
    <t>7.50–15–14PR</t>
  </si>
  <si>
    <t>Application</t>
  </si>
  <si>
    <t>Box</t>
  </si>
  <si>
    <t>Refrigerator Box</t>
  </si>
  <si>
    <t>Flat Bed</t>
  </si>
  <si>
    <t>DRY</t>
  </si>
  <si>
    <t>Clutch diameter (mm)</t>
  </si>
  <si>
    <t>M153</t>
  </si>
  <si>
    <t>HINO TRUCK DATABASE</t>
  </si>
  <si>
    <t>IRFAN BUDI SATRIA (IAMI - MT)</t>
  </si>
  <si>
    <t>110 SD</t>
  </si>
  <si>
    <t>110 SDR</t>
  </si>
  <si>
    <t>110 SDL</t>
  </si>
  <si>
    <t>110 LD</t>
  </si>
  <si>
    <t>110 LDL</t>
  </si>
  <si>
    <t>130 MD</t>
  </si>
  <si>
    <t>130 MDL</t>
  </si>
  <si>
    <t>130 HD CARGO</t>
  </si>
  <si>
    <t>130 HDL CARGO</t>
  </si>
  <si>
    <t>110 HD</t>
  </si>
  <si>
    <t>130 HD</t>
  </si>
  <si>
    <t>130 HD X-POWER</t>
  </si>
  <si>
    <t>130 HD LSD</t>
  </si>
  <si>
    <t>130 HD MIXER</t>
  </si>
  <si>
    <t>130 HD 4X4</t>
  </si>
  <si>
    <t>MEDIUM TRUCK</t>
  </si>
  <si>
    <t>FG 235 JU</t>
  </si>
  <si>
    <t>FLX 260 JW (8X2)</t>
  </si>
  <si>
    <t>FC 190 J</t>
  </si>
  <si>
    <t>FG 235 JK</t>
  </si>
  <si>
    <t>FG 245 JK</t>
  </si>
  <si>
    <t>FG 245 JK (ABS)</t>
  </si>
  <si>
    <t>FG 235 JL</t>
  </si>
  <si>
    <t>FG 245 JL</t>
  </si>
  <si>
    <t>FG 235 JP</t>
  </si>
  <si>
    <t>FG 245 JP</t>
  </si>
  <si>
    <t>FG 235 JS</t>
  </si>
  <si>
    <t>FG 245 JS</t>
  </si>
  <si>
    <t>FG 260 JM</t>
  </si>
  <si>
    <t>FG 265 JM</t>
  </si>
  <si>
    <t>FL 235 JN</t>
  </si>
  <si>
    <t>FL 245 JN</t>
  </si>
  <si>
    <t>FL 245 JN (ABS)</t>
  </si>
  <si>
    <t>FL 260 JT</t>
  </si>
  <si>
    <t>FL 235 JW</t>
  </si>
  <si>
    <t>FL 245 JW</t>
  </si>
  <si>
    <t>FL 245 JW (ABS)</t>
  </si>
  <si>
    <t>FL 260 JW</t>
  </si>
  <si>
    <t>FL 265 JW</t>
  </si>
  <si>
    <t>FM 260 JW</t>
  </si>
  <si>
    <t>FM 285 JW</t>
  </si>
  <si>
    <t>FG 235 JJ</t>
  </si>
  <si>
    <t>FM 235 JD</t>
  </si>
  <si>
    <t>FM 260 JD</t>
  </si>
  <si>
    <t>FM 260 JD (MINING)</t>
  </si>
  <si>
    <t>FM 285 JD</t>
  </si>
  <si>
    <t>FM 350 PL (MINING)</t>
  </si>
  <si>
    <t>FM 350 PD (MINING)</t>
  </si>
  <si>
    <t>FM 260 JM</t>
  </si>
  <si>
    <t>FM 285 JM</t>
  </si>
  <si>
    <t>GY 350 PU</t>
  </si>
  <si>
    <t>FG 235 T/H</t>
  </si>
  <si>
    <t>Tractor Head</t>
  </si>
  <si>
    <t>FG 245 T/H</t>
  </si>
  <si>
    <t>SG 260 T/H</t>
  </si>
  <si>
    <t>SG 260 T/H (ABS)</t>
  </si>
  <si>
    <t>SG 285 T/H</t>
  </si>
  <si>
    <t>SG 285 T/H (ABS)</t>
  </si>
  <si>
    <t>FM 265 T/H (ABS)</t>
  </si>
  <si>
    <t>FM 285 T/H (ABS)</t>
  </si>
  <si>
    <t>FM 350 T/H (ABS)</t>
  </si>
  <si>
    <t>Final Gear Ratio</t>
  </si>
  <si>
    <t>16 x 5.50f-30</t>
  </si>
  <si>
    <t>Crane</t>
  </si>
  <si>
    <t>Tank</t>
  </si>
  <si>
    <t>Open Cargo</t>
  </si>
  <si>
    <t>RECIRCULATING (BALL SCREW)</t>
  </si>
  <si>
    <t>7.00–16–14PR</t>
  </si>
  <si>
    <t>4X2 6T</t>
  </si>
  <si>
    <t>GVW (kg)</t>
  </si>
  <si>
    <t>Curb Weight (kg)</t>
  </si>
  <si>
    <t>16 x 600GS-127</t>
  </si>
  <si>
    <t>Damkar</t>
  </si>
  <si>
    <t>Dump</t>
  </si>
  <si>
    <t>Logging</t>
  </si>
  <si>
    <t>Arm Roll</t>
  </si>
  <si>
    <t>7.50–16–14PR</t>
  </si>
  <si>
    <t>RE50</t>
  </si>
  <si>
    <t>POWER STEERING (INTEGRAL)</t>
  </si>
  <si>
    <t>Compactor</t>
  </si>
  <si>
    <t>ABS</t>
  </si>
  <si>
    <t>Mixer</t>
  </si>
  <si>
    <t>4X4 6T</t>
  </si>
  <si>
    <t>Cyl. Layout</t>
  </si>
  <si>
    <t>Max. Power (ps)</t>
  </si>
  <si>
    <t>Max. Power (kW)</t>
  </si>
  <si>
    <t>Max. Power (rpm)</t>
  </si>
  <si>
    <t>Max. Torque (kgm)</t>
  </si>
  <si>
    <t>Max. Torque (Nm)</t>
  </si>
  <si>
    <t>Max. Torque (rpm)</t>
  </si>
  <si>
    <t>Veh. Carrier</t>
  </si>
  <si>
    <t>J08E-UG</t>
  </si>
  <si>
    <t>FULL AIR</t>
  </si>
  <si>
    <t>SPRING</t>
  </si>
  <si>
    <t>20 x 7.50 V-165</t>
  </si>
  <si>
    <t>10.00-20-16PR</t>
  </si>
  <si>
    <t>MX06</t>
  </si>
  <si>
    <t>6th Gear</t>
  </si>
  <si>
    <t>WB2 (mm)</t>
  </si>
  <si>
    <t>WB3 (mm)</t>
  </si>
  <si>
    <t>J08E-UF</t>
  </si>
  <si>
    <t>7th Gear</t>
  </si>
  <si>
    <t>8th Gear</t>
  </si>
  <si>
    <t>11.00-20-16PR</t>
  </si>
  <si>
    <t>RIGID AXLE LEAF SPRING</t>
  </si>
  <si>
    <t>RIGID AXLE LEAF SPRING &amp; TRUNNION</t>
  </si>
  <si>
    <t>M009DD</t>
  </si>
  <si>
    <t>C</t>
  </si>
  <si>
    <t>8X2 12T</t>
  </si>
  <si>
    <t>NOTES</t>
  </si>
  <si>
    <t>APLIKASI AMBIL DARI SINI: https://www.tribunnews.com/otomotif/2021/04/07/hino-ranger-flx-260-jw-8x2-truk-logistik-untuk-atasi-pembatasan-muatan-di-regulasi-odol</t>
  </si>
  <si>
    <t>J08E-UP</t>
  </si>
  <si>
    <t>AIR OVER HYDRAULIC</t>
  </si>
  <si>
    <t>16 x 6.0GS-135</t>
  </si>
  <si>
    <t>8.25-16-14PR</t>
  </si>
  <si>
    <t>LX06 S</t>
  </si>
  <si>
    <t>J08E-WM</t>
  </si>
  <si>
    <t>Min. Turning Radius (m)</t>
  </si>
  <si>
    <t>J08E-WL</t>
  </si>
  <si>
    <t>6X2 10T</t>
  </si>
  <si>
    <t>11.00-R20-16PR</t>
  </si>
  <si>
    <t>6X4 10T</t>
  </si>
  <si>
    <t>J08E-WK</t>
  </si>
  <si>
    <t>P11C-VP</t>
  </si>
  <si>
    <t>M009OD</t>
  </si>
  <si>
    <t>8X4 12T</t>
  </si>
  <si>
    <t>10.00-R20-16PR</t>
  </si>
  <si>
    <t>FM 265 T/H</t>
  </si>
  <si>
    <t>FM 285 T/H</t>
  </si>
  <si>
    <t>FM 350 T/H</t>
  </si>
  <si>
    <t>MICROBUS</t>
  </si>
  <si>
    <t>DUTRO BUS</t>
  </si>
  <si>
    <t>110 SDB</t>
  </si>
  <si>
    <t>110 LDB</t>
  </si>
  <si>
    <t>16 X 7 JJ-30</t>
  </si>
  <si>
    <t>235/65 R16</t>
  </si>
  <si>
    <t>Model</t>
  </si>
  <si>
    <t>Engine Power (ps)</t>
  </si>
  <si>
    <t>CE</t>
  </si>
  <si>
    <t>BOX, HINO</t>
  </si>
  <si>
    <t>Dump, HINO</t>
  </si>
  <si>
    <t>BOX, HINO AND ISZ</t>
  </si>
  <si>
    <t>NLR 55T</t>
  </si>
  <si>
    <t>NLR 55 T Lx</t>
  </si>
  <si>
    <t>NLR 71T</t>
  </si>
  <si>
    <t>NMR 71</t>
  </si>
  <si>
    <t>NMR 71 L</t>
  </si>
  <si>
    <t>NMR 71 HD 5.8</t>
  </si>
  <si>
    <t>NMR 71 HD 6.1</t>
  </si>
  <si>
    <t>FVR 34 L</t>
  </si>
  <si>
    <t>FVR 34 P</t>
  </si>
  <si>
    <t>FVR 34 P D</t>
  </si>
  <si>
    <t>FVR 34 Q</t>
  </si>
  <si>
    <t>FVR 34 S</t>
  </si>
  <si>
    <t>FVR 34 U</t>
  </si>
  <si>
    <t>FVM 34 N</t>
  </si>
  <si>
    <t>FVM 34 U</t>
  </si>
  <si>
    <t>FVM 34 U HP 5.8</t>
  </si>
  <si>
    <t>FVM 34 R HP</t>
  </si>
  <si>
    <t>FVZ 34 N HP 6.1</t>
  </si>
  <si>
    <t>FVZ 34 U HP</t>
  </si>
  <si>
    <t>FRR 90 Q</t>
  </si>
  <si>
    <t>FTR 90 S</t>
  </si>
  <si>
    <t>FTR 90 T</t>
  </si>
  <si>
    <t>TRAGA BOX</t>
  </si>
  <si>
    <t>NAME</t>
  </si>
  <si>
    <t>ENGINE</t>
  </si>
  <si>
    <t>name modified</t>
  </si>
  <si>
    <t>FB</t>
  </si>
  <si>
    <t>130 MBDL</t>
  </si>
  <si>
    <t>16 X 5.50F - 127</t>
  </si>
  <si>
    <t>FB 130</t>
  </si>
  <si>
    <t>W04D-TR</t>
  </si>
  <si>
    <t>W04D-TN</t>
  </si>
  <si>
    <t>16 X 6.00GS - 127</t>
  </si>
  <si>
    <t>7.50 - 16 -14PR</t>
  </si>
  <si>
    <t>M550</t>
  </si>
  <si>
    <t>Max hill climb (%)</t>
  </si>
  <si>
    <t>torque</t>
  </si>
  <si>
    <t>rpm</t>
  </si>
  <si>
    <t>Engines</t>
  </si>
  <si>
    <t>trans</t>
  </si>
  <si>
    <t>c</t>
  </si>
  <si>
    <t>r</t>
  </si>
  <si>
    <t>final</t>
  </si>
  <si>
    <t>DUTRO 110 SDL</t>
  </si>
  <si>
    <t>DUTRO 130 MD</t>
  </si>
  <si>
    <t>4JA1L</t>
  </si>
  <si>
    <t>-</t>
  </si>
  <si>
    <t>NLR 55TLX</t>
  </si>
  <si>
    <t>NLR71 T</t>
  </si>
  <si>
    <t>4HG1</t>
  </si>
  <si>
    <t>FE71</t>
  </si>
  <si>
    <t>FE74 LK</t>
  </si>
  <si>
    <t>MITS1</t>
  </si>
  <si>
    <t>MITS2</t>
  </si>
  <si>
    <t>Data</t>
  </si>
  <si>
    <t>FC</t>
  </si>
  <si>
    <t>FG</t>
  </si>
  <si>
    <t>FL</t>
  </si>
  <si>
    <t>Special</t>
  </si>
  <si>
    <t>FM</t>
  </si>
  <si>
    <t>FG T/H</t>
  </si>
  <si>
    <t>SG T/H</t>
  </si>
  <si>
    <t>FM T/H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</si>
</sst>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>
    <font>
      <sz val="11"/>
      <color theme="1"/>
      <name val="Calibri"/>
      <family val="2"/>
      <charset val="1"/>
      <scheme val="minor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rgb="FF212529"/>
      <name val="Helvetica-Neue-Light"/>
    </font>
    <font>
      <sz val="26"/>
      <color theme="1"/>
      <name val="Arial"/>
      <family val="2"/>
    </font>
    <font>
      <sz val="36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/>
    </xf>
    <xf numFmtId="0" fontId="2" fillId="5" borderId="5" xfId="0" applyFont="1" applyFill="1" applyBorder="1" applyAlignment="1">
      <alignment vertical="center"/>
    </xf>
    <xf numFmtId="0" fontId="2" fillId="5" borderId="6" xfId="0" applyFont="1" applyFill="1" applyBorder="1" applyAlignment="1">
      <alignment vertical="center"/>
    </xf>
    <xf numFmtId="0" fontId="2" fillId="6" borderId="4" xfId="0" applyFont="1" applyFill="1" applyBorder="1" applyAlignment="1">
      <alignment vertical="center"/>
    </xf>
    <xf numFmtId="0" fontId="2" fillId="6" borderId="5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164" fontId="1" fillId="0" borderId="0" xfId="0" applyNumberFormat="1" applyFont="1"/>
    <xf numFmtId="0" fontId="2" fillId="2" borderId="7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vertical="center"/>
    </xf>
    <xf numFmtId="0" fontId="2" fillId="8" borderId="5" xfId="0" applyFont="1" applyFill="1" applyBorder="1" applyAlignment="1">
      <alignment vertical="center"/>
    </xf>
    <xf numFmtId="0" fontId="2" fillId="8" borderId="7" xfId="0" applyFont="1" applyFill="1" applyBorder="1" applyAlignment="1">
      <alignment horizontal="center" vertical="center" wrapText="1"/>
    </xf>
    <xf numFmtId="0" fontId="3" fillId="0" borderId="0" xfId="0" applyFont="1"/>
    <xf numFmtId="0" fontId="2" fillId="7" borderId="4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1" fillId="0" borderId="0" xfId="0" applyFont="1" applyFill="1"/>
    <xf numFmtId="0" fontId="0" fillId="0" borderId="0" xfId="0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HINO BOX Application CE</a:t>
            </a:r>
            <a:r>
              <a:rPr lang="en-US" baseline="0"/>
              <a:t> vs Engine Power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509360093143463E-2"/>
          <c:y val="8.3135072917634986E-2"/>
          <c:w val="0.91310151806327633"/>
          <c:h val="0.8546166455615563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4928895867995993E-2"/>
                  <c:y val="6.8744936150158073E-2"/>
                </c:manualLayout>
              </c:layout>
              <c:tx>
                <c:rich>
                  <a:bodyPr/>
                  <a:lstStyle/>
                  <a:p>
                    <a:fld id="{F96FC3BF-DB60-4210-9895-26D0F3DDAF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48B7-486B-B824-42AA67B97666}"/>
                </c:ext>
              </c:extLst>
            </c:dLbl>
            <c:dLbl>
              <c:idx val="1"/>
              <c:layout>
                <c:manualLayout>
                  <c:x val="-5.5683950704861158E-2"/>
                  <c:y val="-5.4240038492379281E-2"/>
                </c:manualLayout>
              </c:layout>
              <c:tx>
                <c:rich>
                  <a:bodyPr/>
                  <a:lstStyle/>
                  <a:p>
                    <a:fld id="{35E9665D-5255-4E97-83B2-EC32384712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48B7-486B-B824-42AA67B9766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1B240D2-ADC4-4F8C-8DD5-2C8C00D1B9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48B7-486B-B824-42AA67B97666}"/>
                </c:ext>
              </c:extLst>
            </c:dLbl>
            <c:dLbl>
              <c:idx val="3"/>
              <c:layout>
                <c:manualLayout>
                  <c:x val="-1.3680062038099907E-2"/>
                  <c:y val="5.4276115603977278E-2"/>
                </c:manualLayout>
              </c:layout>
              <c:tx>
                <c:rich>
                  <a:bodyPr/>
                  <a:lstStyle/>
                  <a:p>
                    <a:fld id="{F0151A2E-CEEA-433D-9219-6CEF439B6F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48B7-486B-B824-42AA67B97666}"/>
                </c:ext>
              </c:extLst>
            </c:dLbl>
            <c:dLbl>
              <c:idx val="4"/>
              <c:layout>
                <c:manualLayout>
                  <c:x val="3.5985080546348004E-2"/>
                  <c:y val="1.2237736013140299E-3"/>
                </c:manualLayout>
              </c:layout>
              <c:tx>
                <c:rich>
                  <a:bodyPr/>
                  <a:lstStyle/>
                  <a:p>
                    <a:fld id="{0FA2059C-034A-461A-B522-1848A41932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48B7-486B-B824-42AA67B97666}"/>
                </c:ext>
              </c:extLst>
            </c:dLbl>
            <c:dLbl>
              <c:idx val="5"/>
              <c:layout>
                <c:manualLayout>
                  <c:x val="-5.4553518071874772E-2"/>
                  <c:y val="4.4630235239856687E-2"/>
                </c:manualLayout>
              </c:layout>
              <c:tx>
                <c:rich>
                  <a:bodyPr/>
                  <a:lstStyle/>
                  <a:p>
                    <a:fld id="{DA331C6D-BEAA-4802-B5D4-DE2FA8BA86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48B7-486B-B824-42AA67B97666}"/>
                </c:ext>
              </c:extLst>
            </c:dLbl>
            <c:dLbl>
              <c:idx val="6"/>
              <c:layout>
                <c:manualLayout>
                  <c:x val="-4.2426289450943531E-2"/>
                  <c:y val="-5.4240038492379281E-2"/>
                </c:manualLayout>
              </c:layout>
              <c:tx>
                <c:rich>
                  <a:bodyPr/>
                  <a:lstStyle/>
                  <a:p>
                    <a:fld id="{801DD6BC-2FE0-4A4A-A402-0E3F6E9775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48B7-486B-B824-42AA67B97666}"/>
                </c:ext>
              </c:extLst>
            </c:dLbl>
            <c:dLbl>
              <c:idx val="7"/>
              <c:layout>
                <c:manualLayout>
                  <c:x val="-8.9088275315027152E-2"/>
                  <c:y val="-3.7359747855168247E-2"/>
                </c:manualLayout>
              </c:layout>
              <c:tx>
                <c:rich>
                  <a:bodyPr/>
                  <a:lstStyle/>
                  <a:p>
                    <a:fld id="{5D66BA01-5F08-4E75-BC8A-86B886700E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48B7-486B-B824-42AA67B97666}"/>
                </c:ext>
              </c:extLst>
            </c:dLbl>
            <c:dLbl>
              <c:idx val="8"/>
              <c:layout>
                <c:manualLayout>
                  <c:x val="1.3470876916925634E-2"/>
                  <c:y val="-2.0479457217957211E-2"/>
                </c:manualLayout>
              </c:layout>
              <c:tx>
                <c:rich>
                  <a:bodyPr/>
                  <a:lstStyle/>
                  <a:p>
                    <a:fld id="{8CE16A58-30FC-4CFF-917D-EAFB4C3239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48B7-486B-B824-42AA67B97666}"/>
                </c:ext>
              </c:extLst>
            </c:dLbl>
            <c:dLbl>
              <c:idx val="9"/>
              <c:layout>
                <c:manualLayout>
                  <c:x val="4.2484480369063396E-2"/>
                  <c:y val="0.13931347590496643"/>
                </c:manualLayout>
              </c:layout>
              <c:tx>
                <c:rich>
                  <a:bodyPr/>
                  <a:lstStyle/>
                  <a:p>
                    <a:fld id="{4B1E5F92-06BC-4F82-9244-66DF2219D3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48B7-486B-B824-42AA67B97666}"/>
                </c:ext>
              </c:extLst>
            </c:dLbl>
            <c:dLbl>
              <c:idx val="10"/>
              <c:layout>
                <c:manualLayout>
                  <c:x val="7.0046882635170261E-3"/>
                  <c:y val="-4.861970566545957E-3"/>
                </c:manualLayout>
              </c:layout>
              <c:tx>
                <c:rich>
                  <a:bodyPr/>
                  <a:lstStyle/>
                  <a:p>
                    <a:fld id="{B96AC8A0-8C92-420D-BADE-2AD32AA562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48B7-486B-B824-42AA67B97666}"/>
                </c:ext>
              </c:extLst>
            </c:dLbl>
            <c:dLbl>
              <c:idx val="11"/>
              <c:layout>
                <c:manualLayout>
                  <c:x val="-0.12851265450479515"/>
                  <c:y val="4.5211660580441931E-2"/>
                </c:manualLayout>
              </c:layout>
              <c:tx>
                <c:rich>
                  <a:bodyPr/>
                  <a:lstStyle/>
                  <a:p>
                    <a:fld id="{8CE35A00-EA39-4B7E-94CC-E2A15C7C18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48B7-486B-B824-42AA67B97666}"/>
                </c:ext>
              </c:extLst>
            </c:dLbl>
            <c:dLbl>
              <c:idx val="12"/>
              <c:layout>
                <c:manualLayout>
                  <c:x val="-0.1587763436214257"/>
                  <c:y val="-9.0412089857831515E-2"/>
                </c:manualLayout>
              </c:layout>
              <c:tx>
                <c:rich>
                  <a:bodyPr/>
                  <a:lstStyle/>
                  <a:p>
                    <a:fld id="{BC91C3FD-61D8-4EF8-9A57-A61E262F67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48B7-486B-B824-42AA67B97666}"/>
                </c:ext>
              </c:extLst>
            </c:dLbl>
            <c:dLbl>
              <c:idx val="13"/>
              <c:layout>
                <c:manualLayout>
                  <c:x val="-0.17049406919204296"/>
                  <c:y val="-3.0125337582077801E-2"/>
                </c:manualLayout>
              </c:layout>
              <c:tx>
                <c:rich>
                  <a:bodyPr/>
                  <a:lstStyle/>
                  <a:p>
                    <a:fld id="{64930F4D-96B3-4C35-8E79-69A3F30694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48B7-486B-B824-42AA67B97666}"/>
                </c:ext>
              </c:extLst>
            </c:dLbl>
            <c:dLbl>
              <c:idx val="14"/>
              <c:layout>
                <c:manualLayout>
                  <c:x val="-0.12623448073947796"/>
                  <c:y val="0.15374805219789028"/>
                </c:manualLayout>
              </c:layout>
              <c:tx>
                <c:rich>
                  <a:bodyPr/>
                  <a:lstStyle/>
                  <a:p>
                    <a:fld id="{B64EDCAC-7764-471B-8856-33776CA0CB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48B7-486B-B824-42AA67B97666}"/>
                </c:ext>
              </c:extLst>
            </c:dLbl>
            <c:dLbl>
              <c:idx val="15"/>
              <c:layout>
                <c:manualLayout>
                  <c:x val="-9.0926255030619879E-2"/>
                  <c:y val="-0.24335563750567521"/>
                </c:manualLayout>
              </c:layout>
              <c:tx>
                <c:rich>
                  <a:bodyPr/>
                  <a:lstStyle/>
                  <a:p>
                    <a:fld id="{CBA7FBC4-6510-468F-A51B-1FBA9365F0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48B7-486B-B824-42AA67B97666}"/>
                </c:ext>
              </c:extLst>
            </c:dLbl>
            <c:dLbl>
              <c:idx val="16"/>
              <c:layout>
                <c:manualLayout>
                  <c:x val="-6.2176313201250472E-2"/>
                  <c:y val="7.3319439545993723E-2"/>
                </c:manualLayout>
              </c:layout>
              <c:tx>
                <c:rich>
                  <a:bodyPr/>
                  <a:lstStyle/>
                  <a:p>
                    <a:fld id="{B9C12151-9335-4FAE-8406-807A36D2E0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48B7-486B-B824-42AA67B97666}"/>
                </c:ext>
              </c:extLst>
            </c:dLbl>
            <c:dLbl>
              <c:idx val="17"/>
              <c:layout>
                <c:manualLayout>
                  <c:x val="-4.9004370003292247E-2"/>
                  <c:y val="-9.2816056943153036E-2"/>
                </c:manualLayout>
              </c:layout>
              <c:tx>
                <c:rich>
                  <a:bodyPr/>
                  <a:lstStyle/>
                  <a:p>
                    <a:fld id="{54ECEB27-D1C5-4DDA-8F28-78A505E5A8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48B7-486B-B824-42AA67B97666}"/>
                </c:ext>
              </c:extLst>
            </c:dLbl>
            <c:dLbl>
              <c:idx val="18"/>
              <c:layout>
                <c:manualLayout>
                  <c:x val="-5.2283280047958389E-2"/>
                  <c:y val="0.15150084965853347"/>
                </c:manualLayout>
              </c:layout>
              <c:tx>
                <c:rich>
                  <a:bodyPr/>
                  <a:lstStyle/>
                  <a:p>
                    <a:fld id="{D76EC143-0160-455F-AC37-49B25B6D2B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48B7-486B-B824-42AA67B97666}"/>
                </c:ext>
              </c:extLst>
            </c:dLbl>
            <c:dLbl>
              <c:idx val="19"/>
              <c:layout>
                <c:manualLayout>
                  <c:x val="-4.8519867705684561E-2"/>
                  <c:y val="-0.18402770207444932"/>
                </c:manualLayout>
              </c:layout>
              <c:tx>
                <c:rich>
                  <a:bodyPr/>
                  <a:lstStyle/>
                  <a:p>
                    <a:fld id="{B2BA4F82-C9A9-4E4C-88DE-51043B454C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48B7-486B-B824-42AA67B97666}"/>
                </c:ext>
              </c:extLst>
            </c:dLbl>
            <c:dLbl>
              <c:idx val="20"/>
              <c:layout>
                <c:manualLayout>
                  <c:x val="-6.6804569553045895E-2"/>
                  <c:y val="-0.14926929366122674"/>
                </c:manualLayout>
              </c:layout>
              <c:tx>
                <c:rich>
                  <a:bodyPr/>
                  <a:lstStyle/>
                  <a:p>
                    <a:fld id="{166D90F5-46EF-400E-8FBD-6AC81493FD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48B7-486B-B824-42AA67B97666}"/>
                </c:ext>
              </c:extLst>
            </c:dLbl>
            <c:dLbl>
              <c:idx val="21"/>
              <c:layout>
                <c:manualLayout>
                  <c:x val="-4.861084153159622E-2"/>
                  <c:y val="-4.8505049857321521E-2"/>
                </c:manualLayout>
              </c:layout>
              <c:tx>
                <c:rich>
                  <a:bodyPr/>
                  <a:lstStyle/>
                  <a:p>
                    <a:fld id="{51E5FCDB-277B-48F0-A6B0-BDFC24D24C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48B7-486B-B824-42AA67B97666}"/>
                </c:ext>
              </c:extLst>
            </c:dLbl>
            <c:dLbl>
              <c:idx val="22"/>
              <c:layout>
                <c:manualLayout>
                  <c:x val="-0.13652711716391619"/>
                  <c:y val="8.8882875372727502E-2"/>
                </c:manualLayout>
              </c:layout>
              <c:tx>
                <c:rich>
                  <a:bodyPr/>
                  <a:lstStyle/>
                  <a:p>
                    <a:fld id="{4119AB27-7097-4D9A-8178-A9989B3923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48B7-486B-B824-42AA67B97666}"/>
                </c:ext>
              </c:extLst>
            </c:dLbl>
            <c:dLbl>
              <c:idx val="23"/>
              <c:layout>
                <c:manualLayout>
                  <c:x val="-0.14614553239556566"/>
                  <c:y val="-0.18097630445777318"/>
                </c:manualLayout>
              </c:layout>
              <c:tx>
                <c:rich>
                  <a:bodyPr/>
                  <a:lstStyle/>
                  <a:p>
                    <a:fld id="{1FE0880A-419D-4FDB-8FE7-0B06B502A2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48B7-486B-B824-42AA67B97666}"/>
                </c:ext>
              </c:extLst>
            </c:dLbl>
            <c:dLbl>
              <c:idx val="24"/>
              <c:layout>
                <c:manualLayout>
                  <c:x val="-0.20916304660108698"/>
                  <c:y val="-0.1218529118925"/>
                </c:manualLayout>
              </c:layout>
              <c:tx>
                <c:rich>
                  <a:bodyPr/>
                  <a:lstStyle/>
                  <a:p>
                    <a:fld id="{97539D06-0879-41E3-AC03-ECC05DEC57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48B7-486B-B824-42AA67B97666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1810594B-9BDF-4AEC-888F-B63DEAEA6D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48B7-486B-B824-42AA67B97666}"/>
                </c:ext>
              </c:extLst>
            </c:dLbl>
            <c:dLbl>
              <c:idx val="26"/>
              <c:layout>
                <c:manualLayout>
                  <c:x val="-4.7990352702444734E-2"/>
                  <c:y val="5.1126803719830798E-2"/>
                </c:manualLayout>
              </c:layout>
              <c:tx>
                <c:rich>
                  <a:bodyPr/>
                  <a:lstStyle/>
                  <a:p>
                    <a:fld id="{9758AAFC-15B6-4112-B7A1-AE726B94A9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48B7-486B-B824-42AA67B97666}"/>
                </c:ext>
              </c:extLst>
            </c:dLbl>
            <c:dLbl>
              <c:idx val="27"/>
              <c:layout>
                <c:manualLayout>
                  <c:x val="1.2488939908890438E-2"/>
                  <c:y val="-5.9251275760172995E-3"/>
                </c:manualLayout>
              </c:layout>
              <c:tx>
                <c:rich>
                  <a:bodyPr/>
                  <a:lstStyle/>
                  <a:p>
                    <a:fld id="{0385D8B4-3F58-4151-934D-2A6B83A287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48B7-486B-B824-42AA67B97666}"/>
                </c:ext>
              </c:extLst>
            </c:dLbl>
            <c:dLbl>
              <c:idx val="28"/>
              <c:layout>
                <c:manualLayout>
                  <c:x val="-6.5041159254019001E-2"/>
                  <c:y val="-5.82227312638781E-2"/>
                </c:manualLayout>
              </c:layout>
              <c:tx>
                <c:rich>
                  <a:bodyPr/>
                  <a:lstStyle/>
                  <a:p>
                    <a:fld id="{12A0E6A9-0915-4DE0-A809-A5BB42B9BB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0-48B7-486B-B824-42AA67B97666}"/>
                </c:ext>
              </c:extLst>
            </c:dLbl>
            <c:dLbl>
              <c:idx val="29"/>
              <c:layout>
                <c:manualLayout>
                  <c:x val="2.8895153999129376E-2"/>
                  <c:y val="0.22715393247619353"/>
                </c:manualLayout>
              </c:layout>
              <c:tx>
                <c:rich>
                  <a:bodyPr/>
                  <a:lstStyle/>
                  <a:p>
                    <a:fld id="{68A2DC50-506B-401B-99EE-7AE42F7566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48B7-486B-B824-42AA67B97666}"/>
                </c:ext>
              </c:extLst>
            </c:dLbl>
            <c:dLbl>
              <c:idx val="30"/>
              <c:layout>
                <c:manualLayout>
                  <c:x val="4.5320522717231124E-2"/>
                  <c:y val="4.1970438295552859E-2"/>
                </c:manualLayout>
              </c:layout>
              <c:tx>
                <c:rich>
                  <a:bodyPr/>
                  <a:lstStyle/>
                  <a:p>
                    <a:fld id="{BF64CBF3-7863-4BD1-B977-0783DED0A1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48B7-486B-B824-42AA67B97666}"/>
                </c:ext>
              </c:extLst>
            </c:dLbl>
            <c:dLbl>
              <c:idx val="31"/>
              <c:layout>
                <c:manualLayout>
                  <c:x val="6.6128785155679326E-2"/>
                  <c:y val="8.9917599153547731E-2"/>
                </c:manualLayout>
              </c:layout>
              <c:tx>
                <c:rich>
                  <a:bodyPr/>
                  <a:lstStyle/>
                  <a:p>
                    <a:fld id="{8EB63820-0C32-4D70-973C-68656E4E56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48B7-486B-B824-42AA67B97666}"/>
                </c:ext>
              </c:extLst>
            </c:dLbl>
            <c:dLbl>
              <c:idx val="32"/>
              <c:layout>
                <c:manualLayout>
                  <c:x val="3.4045041577877841E-2"/>
                  <c:y val="-7.3115456406957005E-2"/>
                </c:manualLayout>
              </c:layout>
              <c:tx>
                <c:rich>
                  <a:bodyPr/>
                  <a:lstStyle/>
                  <a:p>
                    <a:fld id="{B90C7F30-6B83-46AA-A395-9E6CCD50E0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48B7-486B-B824-42AA67B976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Visualisasi!$C$3:$C$35</c:f>
              <c:numCache>
                <c:formatCode>General</c:formatCode>
                <c:ptCount val="33"/>
                <c:pt idx="0">
                  <c:v>2050</c:v>
                </c:pt>
                <c:pt idx="1">
                  <c:v>1985</c:v>
                </c:pt>
                <c:pt idx="2">
                  <c:v>2860</c:v>
                </c:pt>
                <c:pt idx="3">
                  <c:v>2835</c:v>
                </c:pt>
                <c:pt idx="4">
                  <c:v>5575</c:v>
                </c:pt>
                <c:pt idx="5">
                  <c:v>4600</c:v>
                </c:pt>
                <c:pt idx="6">
                  <c:v>5575</c:v>
                </c:pt>
                <c:pt idx="7">
                  <c:v>4600</c:v>
                </c:pt>
                <c:pt idx="8">
                  <c:v>5575</c:v>
                </c:pt>
                <c:pt idx="9">
                  <c:v>5675</c:v>
                </c:pt>
                <c:pt idx="10">
                  <c:v>7100</c:v>
                </c:pt>
                <c:pt idx="11">
                  <c:v>3800</c:v>
                </c:pt>
                <c:pt idx="12">
                  <c:v>3800</c:v>
                </c:pt>
                <c:pt idx="13">
                  <c:v>3800</c:v>
                </c:pt>
                <c:pt idx="14">
                  <c:v>3950</c:v>
                </c:pt>
                <c:pt idx="15">
                  <c:v>3950</c:v>
                </c:pt>
                <c:pt idx="16">
                  <c:v>4700</c:v>
                </c:pt>
                <c:pt idx="17">
                  <c:v>4700</c:v>
                </c:pt>
                <c:pt idx="18">
                  <c:v>5300</c:v>
                </c:pt>
                <c:pt idx="19">
                  <c:v>5300</c:v>
                </c:pt>
                <c:pt idx="20">
                  <c:v>4250</c:v>
                </c:pt>
                <c:pt idx="21">
                  <c:v>6700</c:v>
                </c:pt>
                <c:pt idx="22">
                  <c:v>3875</c:v>
                </c:pt>
                <c:pt idx="23">
                  <c:v>3875</c:v>
                </c:pt>
                <c:pt idx="24">
                  <c:v>3875</c:v>
                </c:pt>
                <c:pt idx="25">
                  <c:v>7750</c:v>
                </c:pt>
                <c:pt idx="26">
                  <c:v>9755</c:v>
                </c:pt>
                <c:pt idx="27">
                  <c:v>9755</c:v>
                </c:pt>
                <c:pt idx="28">
                  <c:v>9755</c:v>
                </c:pt>
                <c:pt idx="29">
                  <c:v>5675</c:v>
                </c:pt>
                <c:pt idx="30">
                  <c:v>5675</c:v>
                </c:pt>
                <c:pt idx="31">
                  <c:v>5675</c:v>
                </c:pt>
                <c:pt idx="32">
                  <c:v>5675</c:v>
                </c:pt>
              </c:numCache>
            </c:numRef>
          </c:xVal>
          <c:yVal>
            <c:numRef>
              <c:f>Visualisasi!$B$3:$B$35</c:f>
              <c:numCache>
                <c:formatCode>General</c:formatCode>
                <c:ptCount val="33"/>
                <c:pt idx="0">
                  <c:v>110</c:v>
                </c:pt>
                <c:pt idx="1">
                  <c:v>110</c:v>
                </c:pt>
                <c:pt idx="2">
                  <c:v>110</c:v>
                </c:pt>
                <c:pt idx="3">
                  <c:v>110</c:v>
                </c:pt>
                <c:pt idx="4">
                  <c:v>110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260</c:v>
                </c:pt>
                <c:pt idx="10">
                  <c:v>190</c:v>
                </c:pt>
                <c:pt idx="11">
                  <c:v>235</c:v>
                </c:pt>
                <c:pt idx="12">
                  <c:v>245</c:v>
                </c:pt>
                <c:pt idx="13">
                  <c:v>245</c:v>
                </c:pt>
                <c:pt idx="14">
                  <c:v>235</c:v>
                </c:pt>
                <c:pt idx="15">
                  <c:v>245</c:v>
                </c:pt>
                <c:pt idx="16">
                  <c:v>235</c:v>
                </c:pt>
                <c:pt idx="17">
                  <c:v>245</c:v>
                </c:pt>
                <c:pt idx="18">
                  <c:v>235</c:v>
                </c:pt>
                <c:pt idx="19">
                  <c:v>245</c:v>
                </c:pt>
                <c:pt idx="20">
                  <c:v>260</c:v>
                </c:pt>
                <c:pt idx="21">
                  <c:v>265</c:v>
                </c:pt>
                <c:pt idx="22">
                  <c:v>235</c:v>
                </c:pt>
                <c:pt idx="23">
                  <c:v>245</c:v>
                </c:pt>
                <c:pt idx="24">
                  <c:v>245</c:v>
                </c:pt>
                <c:pt idx="25">
                  <c:v>260</c:v>
                </c:pt>
                <c:pt idx="26">
                  <c:v>235</c:v>
                </c:pt>
                <c:pt idx="27">
                  <c:v>245</c:v>
                </c:pt>
                <c:pt idx="28">
                  <c:v>245</c:v>
                </c:pt>
                <c:pt idx="29">
                  <c:v>260</c:v>
                </c:pt>
                <c:pt idx="30">
                  <c:v>265</c:v>
                </c:pt>
                <c:pt idx="31">
                  <c:v>260</c:v>
                </c:pt>
                <c:pt idx="32">
                  <c:v>285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Visualisasi!$A$3:$A$35</c15:f>
                <c15:dlblRangeCache>
                  <c:ptCount val="33"/>
                  <c:pt idx="0">
                    <c:v>110 SD</c:v>
                  </c:pt>
                  <c:pt idx="1">
                    <c:v>110 SDR</c:v>
                  </c:pt>
                  <c:pt idx="2">
                    <c:v>110 SDL</c:v>
                  </c:pt>
                  <c:pt idx="3">
                    <c:v>110 LD</c:v>
                  </c:pt>
                  <c:pt idx="4">
                    <c:v>110 LDL</c:v>
                  </c:pt>
                  <c:pt idx="5">
                    <c:v>130 MD</c:v>
                  </c:pt>
                  <c:pt idx="6">
                    <c:v>130 MDL</c:v>
                  </c:pt>
                  <c:pt idx="7">
                    <c:v>130 HD CARGO</c:v>
                  </c:pt>
                  <c:pt idx="8">
                    <c:v>130 HDL CARGO</c:v>
                  </c:pt>
                  <c:pt idx="9">
                    <c:v>FLX 260 JW (8X2)</c:v>
                  </c:pt>
                  <c:pt idx="10">
                    <c:v>FC 190 J</c:v>
                  </c:pt>
                  <c:pt idx="11">
                    <c:v>FG 235 JK</c:v>
                  </c:pt>
                  <c:pt idx="12">
                    <c:v>FG 245 JK</c:v>
                  </c:pt>
                  <c:pt idx="13">
                    <c:v>FG 245 JK (ABS)</c:v>
                  </c:pt>
                  <c:pt idx="14">
                    <c:v>FG 235 JL</c:v>
                  </c:pt>
                  <c:pt idx="15">
                    <c:v>FG 245 JL</c:v>
                  </c:pt>
                  <c:pt idx="16">
                    <c:v>FG 235 JP</c:v>
                  </c:pt>
                  <c:pt idx="17">
                    <c:v>FG 245 JP</c:v>
                  </c:pt>
                  <c:pt idx="18">
                    <c:v>FG 235 JS</c:v>
                  </c:pt>
                  <c:pt idx="19">
                    <c:v>FG 245 JS</c:v>
                  </c:pt>
                  <c:pt idx="20">
                    <c:v>FG 260 JM</c:v>
                  </c:pt>
                  <c:pt idx="21">
                    <c:v>FG 265 JM</c:v>
                  </c:pt>
                  <c:pt idx="22">
                    <c:v>FL 235 JN</c:v>
                  </c:pt>
                  <c:pt idx="23">
                    <c:v>FL 245 JN</c:v>
                  </c:pt>
                  <c:pt idx="24">
                    <c:v>FL 245 JN (ABS)</c:v>
                  </c:pt>
                  <c:pt idx="25">
                    <c:v>FL 260 JT</c:v>
                  </c:pt>
                  <c:pt idx="26">
                    <c:v>FL 235 JW</c:v>
                  </c:pt>
                  <c:pt idx="27">
                    <c:v>FL 245 JW</c:v>
                  </c:pt>
                  <c:pt idx="28">
                    <c:v>FL 245 JW (ABS)</c:v>
                  </c:pt>
                  <c:pt idx="29">
                    <c:v>FL 260 JW</c:v>
                  </c:pt>
                  <c:pt idx="30">
                    <c:v>FL 265 JW</c:v>
                  </c:pt>
                  <c:pt idx="31">
                    <c:v>FM 260 JW</c:v>
                  </c:pt>
                  <c:pt idx="32">
                    <c:v>FM 285 JW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3-48B7-486B-B824-42AA67B97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868271"/>
        <c:axId val="1103868687"/>
      </c:scatterChart>
      <c:valAx>
        <c:axId val="1103868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Cabin To End (mm)</a:t>
                </a:r>
              </a:p>
            </c:rich>
          </c:tx>
          <c:layout>
            <c:manualLayout>
              <c:xMode val="edge"/>
              <c:yMode val="edge"/>
              <c:x val="0.39080854109793145"/>
              <c:y val="0.846698852652939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868687"/>
        <c:crosses val="autoZero"/>
        <c:crossBetween val="midCat"/>
      </c:valAx>
      <c:valAx>
        <c:axId val="1103868687"/>
        <c:scaling>
          <c:orientation val="minMax"/>
          <c:max val="35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Engine Power (ps)</a:t>
                </a:r>
              </a:p>
            </c:rich>
          </c:tx>
          <c:layout>
            <c:manualLayout>
              <c:xMode val="edge"/>
              <c:yMode val="edge"/>
              <c:x val="5.1349016072586455E-2"/>
              <c:y val="0.332688090864501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868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HINO DUMP Application CE</a:t>
            </a:r>
            <a:r>
              <a:rPr lang="en-US" baseline="0"/>
              <a:t> vs Engine Power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509360093143463E-2"/>
          <c:y val="8.3135072917634986E-2"/>
          <c:w val="0.91310151806327633"/>
          <c:h val="0.8546166455615563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635000">
                <a:solidFill>
                  <a:srgbClr val="C00000">
                    <a:alpha val="50000"/>
                  </a:srgb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843CEB7-DB28-4EE3-B023-D3A256DC5F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FA36-49F3-B5E4-316F35C0A747}"/>
                </c:ext>
              </c:extLst>
            </c:dLbl>
            <c:dLbl>
              <c:idx val="1"/>
              <c:layout>
                <c:manualLayout>
                  <c:x val="-4.9746281329827334E-3"/>
                  <c:y val="4.7468968437817817E-2"/>
                </c:manualLayout>
              </c:layout>
              <c:tx>
                <c:rich>
                  <a:bodyPr/>
                  <a:lstStyle/>
                  <a:p>
                    <a:fld id="{6F9D5C72-484D-4AE4-9527-EBEAD2CAE0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A36-49F3-B5E4-316F35C0A747}"/>
                </c:ext>
              </c:extLst>
            </c:dLbl>
            <c:dLbl>
              <c:idx val="2"/>
              <c:layout>
                <c:manualLayout>
                  <c:x val="-4.3581696579346692E-2"/>
                  <c:y val="-9.3338725900059316E-2"/>
                </c:manualLayout>
              </c:layout>
              <c:tx>
                <c:rich>
                  <a:bodyPr/>
                  <a:lstStyle/>
                  <a:p>
                    <a:fld id="{8246DCD3-C818-4B26-A5EE-A970C5FB14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FA36-49F3-B5E4-316F35C0A747}"/>
                </c:ext>
              </c:extLst>
            </c:dLbl>
            <c:dLbl>
              <c:idx val="3"/>
              <c:layout>
                <c:manualLayout>
                  <c:x val="-0.12463297902703327"/>
                  <c:y val="-3.8240062898281267E-2"/>
                </c:manualLayout>
              </c:layout>
              <c:tx>
                <c:rich>
                  <a:bodyPr/>
                  <a:lstStyle/>
                  <a:p>
                    <a:fld id="{24A47709-9C0F-47DD-A451-092136E2EF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A36-49F3-B5E4-316F35C0A747}"/>
                </c:ext>
              </c:extLst>
            </c:dLbl>
            <c:dLbl>
              <c:idx val="4"/>
              <c:layout>
                <c:manualLayout>
                  <c:x val="4.1703185426903815E-2"/>
                  <c:y val="-3.8240062898281267E-2"/>
                </c:manualLayout>
              </c:layout>
              <c:tx>
                <c:rich>
                  <a:bodyPr/>
                  <a:lstStyle/>
                  <a:p>
                    <a:fld id="{2649D928-6859-441D-9E9D-19F6E36563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FA36-49F3-B5E4-316F35C0A74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19E5937-DA2B-44D5-BAAC-8AE4AC00C6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A36-49F3-B5E4-316F35C0A74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CB26BAF-7BBB-43E4-871F-FFECC57D97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A36-49F3-B5E4-316F35C0A747}"/>
                </c:ext>
              </c:extLst>
            </c:dLbl>
            <c:dLbl>
              <c:idx val="7"/>
              <c:layout>
                <c:manualLayout>
                  <c:x val="1.4701798804127046E-2"/>
                  <c:y val="-1.3751768230824407E-2"/>
                </c:manualLayout>
              </c:layout>
              <c:tx>
                <c:rich>
                  <a:bodyPr/>
                  <a:lstStyle/>
                  <a:p>
                    <a:fld id="{DE5D8483-8D28-43EE-BA85-93E5EA4913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FA36-49F3-B5E4-316F35C0A747}"/>
                </c:ext>
              </c:extLst>
            </c:dLbl>
            <c:dLbl>
              <c:idx val="8"/>
              <c:layout>
                <c:manualLayout>
                  <c:x val="-0.16821928380814666"/>
                  <c:y val="-4.1301099731713378E-2"/>
                </c:manualLayout>
              </c:layout>
              <c:tx>
                <c:rich>
                  <a:bodyPr/>
                  <a:lstStyle/>
                  <a:p>
                    <a:fld id="{81E95D34-F321-44E7-8FDC-A485B1E013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FA36-49F3-B5E4-316F35C0A747}"/>
                </c:ext>
              </c:extLst>
            </c:dLbl>
            <c:dLbl>
              <c:idx val="9"/>
              <c:layout>
                <c:manualLayout>
                  <c:x val="1.5574978713080872E-2"/>
                  <c:y val="-3.2117989231417038E-2"/>
                </c:manualLayout>
              </c:layout>
              <c:tx>
                <c:rich>
                  <a:bodyPr/>
                  <a:lstStyle/>
                  <a:p>
                    <a:fld id="{44F28146-F6A1-48AB-932E-BD6CF8A65B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FA36-49F3-B5E4-316F35C0A74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9A14415-7EEB-4063-BC8C-7080ED008E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A36-49F3-B5E4-316F35C0A747}"/>
                </c:ext>
              </c:extLst>
            </c:dLbl>
            <c:dLbl>
              <c:idx val="11"/>
              <c:layout>
                <c:manualLayout>
                  <c:x val="-0.16617562065045213"/>
                  <c:y val="-4.4362136565145489E-2"/>
                </c:manualLayout>
              </c:layout>
              <c:tx>
                <c:rich>
                  <a:bodyPr/>
                  <a:lstStyle/>
                  <a:p>
                    <a:fld id="{383B66D8-F095-45E6-8EA8-61859B8D67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FA36-49F3-B5E4-316F35C0A747}"/>
                </c:ext>
              </c:extLst>
            </c:dLbl>
            <c:dLbl>
              <c:idx val="12"/>
              <c:layout>
                <c:manualLayout>
                  <c:x val="-1.8982669593717149E-2"/>
                  <c:y val="-3.8240062898281267E-2"/>
                </c:manualLayout>
              </c:layout>
              <c:tx>
                <c:rich>
                  <a:bodyPr/>
                  <a:lstStyle/>
                  <a:p>
                    <a:fld id="{6FF60668-A63D-457E-8370-9A786ED27C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FA36-49F3-B5E4-316F35C0A7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Visualisasi!$C$39:$C$51</c:f>
              <c:numCache>
                <c:formatCode>General</c:formatCode>
                <c:ptCount val="13"/>
                <c:pt idx="0">
                  <c:v>2900</c:v>
                </c:pt>
                <c:pt idx="1">
                  <c:v>4480</c:v>
                </c:pt>
                <c:pt idx="2">
                  <c:v>4480</c:v>
                </c:pt>
                <c:pt idx="3">
                  <c:v>4480</c:v>
                </c:pt>
                <c:pt idx="4">
                  <c:v>4480</c:v>
                </c:pt>
                <c:pt idx="5">
                  <c:v>5675</c:v>
                </c:pt>
                <c:pt idx="6">
                  <c:v>3500</c:v>
                </c:pt>
                <c:pt idx="7">
                  <c:v>3875</c:v>
                </c:pt>
                <c:pt idx="8">
                  <c:v>3875</c:v>
                </c:pt>
                <c:pt idx="9">
                  <c:v>3875</c:v>
                </c:pt>
                <c:pt idx="10">
                  <c:v>3875</c:v>
                </c:pt>
                <c:pt idx="11">
                  <c:v>3425</c:v>
                </c:pt>
                <c:pt idx="12">
                  <c:v>3875</c:v>
                </c:pt>
              </c:numCache>
            </c:numRef>
          </c:xVal>
          <c:yVal>
            <c:numRef>
              <c:f>Visualisasi!$B$39:$B$51</c:f>
              <c:numCache>
                <c:formatCode>General</c:formatCode>
                <c:ptCount val="13"/>
                <c:pt idx="0">
                  <c:v>110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260</c:v>
                </c:pt>
                <c:pt idx="6">
                  <c:v>235</c:v>
                </c:pt>
                <c:pt idx="7">
                  <c:v>235</c:v>
                </c:pt>
                <c:pt idx="8">
                  <c:v>260</c:v>
                </c:pt>
                <c:pt idx="9">
                  <c:v>260</c:v>
                </c:pt>
                <c:pt idx="10">
                  <c:v>285</c:v>
                </c:pt>
                <c:pt idx="11">
                  <c:v>350</c:v>
                </c:pt>
                <c:pt idx="12">
                  <c:v>350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Visualisasi!$A$39:$A$51</c15:f>
                <c15:dlblRangeCache>
                  <c:ptCount val="13"/>
                  <c:pt idx="0">
                    <c:v>110 HD</c:v>
                  </c:pt>
                  <c:pt idx="1">
                    <c:v>130 HD</c:v>
                  </c:pt>
                  <c:pt idx="2">
                    <c:v>130 HD X-POWER</c:v>
                  </c:pt>
                  <c:pt idx="3">
                    <c:v>130 HD LSD</c:v>
                  </c:pt>
                  <c:pt idx="4">
                    <c:v>130 HD 4X4</c:v>
                  </c:pt>
                  <c:pt idx="5">
                    <c:v>FLX 260 JW (8X2)</c:v>
                  </c:pt>
                  <c:pt idx="6">
                    <c:v>FG 235 JJ</c:v>
                  </c:pt>
                  <c:pt idx="7">
                    <c:v>FM 235 JD</c:v>
                  </c:pt>
                  <c:pt idx="8">
                    <c:v>FM 260 JD</c:v>
                  </c:pt>
                  <c:pt idx="9">
                    <c:v>FM 260 JD (MINING)</c:v>
                  </c:pt>
                  <c:pt idx="10">
                    <c:v>FM 285 JD</c:v>
                  </c:pt>
                  <c:pt idx="11">
                    <c:v>FM 350 PL (MINING)</c:v>
                  </c:pt>
                  <c:pt idx="12">
                    <c:v>FM 350 PD (MINING)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1-FA36-49F3-B5E4-316F35C0A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868271"/>
        <c:axId val="1103868687"/>
      </c:scatterChart>
      <c:valAx>
        <c:axId val="1103868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Cabin To End (mm)</a:t>
                </a:r>
              </a:p>
            </c:rich>
          </c:tx>
          <c:layout>
            <c:manualLayout>
              <c:xMode val="edge"/>
              <c:yMode val="edge"/>
              <c:x val="0.39080854109793145"/>
              <c:y val="0.846698852652939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868687"/>
        <c:crosses val="autoZero"/>
        <c:crossBetween val="midCat"/>
      </c:valAx>
      <c:valAx>
        <c:axId val="1103868687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Engine Power (ps)</a:t>
                </a:r>
              </a:p>
            </c:rich>
          </c:tx>
          <c:layout>
            <c:manualLayout>
              <c:xMode val="edge"/>
              <c:yMode val="edge"/>
              <c:x val="5.1349016072586455E-2"/>
              <c:y val="0.332688090864501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868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ISZ &amp; HINO BOX Application CE vs Engine Power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509360093143463E-2"/>
          <c:y val="8.3135072917634986E-2"/>
          <c:w val="0.91310151806327633"/>
          <c:h val="0.85461664556155637"/>
        </c:manualLayout>
      </c:layout>
      <c:scatterChart>
        <c:scatterStyle val="lineMarker"/>
        <c:varyColors val="0"/>
        <c:ser>
          <c:idx val="0"/>
          <c:order val="0"/>
          <c:tx>
            <c:v>iSUZU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5846489580961565E-2"/>
                  <c:y val="4.5015737000299656E-2"/>
                </c:manualLayout>
              </c:layout>
              <c:tx>
                <c:rich>
                  <a:bodyPr/>
                  <a:lstStyle/>
                  <a:p>
                    <a:fld id="{E50FFCE5-0BDE-43CC-B892-E46DB360D4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4498-4154-AC03-A0D0A5396020}"/>
                </c:ext>
              </c:extLst>
            </c:dLbl>
            <c:dLbl>
              <c:idx val="1"/>
              <c:layout>
                <c:manualLayout>
                  <c:x val="-1.0538649650037441E-2"/>
                  <c:y val="5.432453550072773E-2"/>
                </c:manualLayout>
              </c:layout>
              <c:tx>
                <c:rich>
                  <a:bodyPr/>
                  <a:lstStyle/>
                  <a:p>
                    <a:fld id="{E74C4AAB-8580-49E0-9769-FED63570C4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0-4498-4154-AC03-A0D0A5396020}"/>
                </c:ext>
              </c:extLst>
            </c:dLbl>
            <c:dLbl>
              <c:idx val="2"/>
              <c:layout>
                <c:manualLayout>
                  <c:x val="-9.6682969669908539E-2"/>
                  <c:y val="-4.8072248003983478E-2"/>
                </c:manualLayout>
              </c:layout>
              <c:tx>
                <c:rich>
                  <a:bodyPr/>
                  <a:lstStyle/>
                  <a:p>
                    <a:fld id="{983EBEB1-F56E-4733-9055-F0DC57AA90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4498-4154-AC03-A0D0A5396020}"/>
                </c:ext>
              </c:extLst>
            </c:dLbl>
            <c:dLbl>
              <c:idx val="3"/>
              <c:layout>
                <c:manualLayout>
                  <c:x val="-0.15324413993772529"/>
                  <c:y val="-8.2204509172220594E-2"/>
                </c:manualLayout>
              </c:layout>
              <c:tx>
                <c:rich>
                  <a:bodyPr/>
                  <a:lstStyle/>
                  <a:p>
                    <a:fld id="{D437050C-0BBB-4FFD-BB81-590E4CBCD0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4498-4154-AC03-A0D0A539602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BCD8E1D-1702-46DA-BAD8-36E093F1B7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4498-4154-AC03-A0D0A5396020}"/>
                </c:ext>
              </c:extLst>
            </c:dLbl>
            <c:dLbl>
              <c:idx val="5"/>
              <c:layout>
                <c:manualLayout>
                  <c:x val="0.14029256695418704"/>
                  <c:y val="1.7089341499014636E-2"/>
                </c:manualLayout>
              </c:layout>
              <c:tx>
                <c:rich>
                  <a:bodyPr/>
                  <a:lstStyle/>
                  <a:p>
                    <a:fld id="{C1427F93-98C8-49A6-975F-BE5DCB7F40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4498-4154-AC03-A0D0A539602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A2EA553-76FE-41A0-94B5-5D14A7FCF2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4498-4154-AC03-A0D0A5396020}"/>
                </c:ext>
              </c:extLst>
            </c:dLbl>
            <c:dLbl>
              <c:idx val="7"/>
              <c:layout>
                <c:manualLayout>
                  <c:x val="-0.11017434553890107"/>
                  <c:y val="-7.9101576338744484E-2"/>
                </c:manualLayout>
              </c:layout>
              <c:tx>
                <c:rich>
                  <a:bodyPr/>
                  <a:lstStyle/>
                  <a:p>
                    <a:fld id="{8B1F9854-1478-4304-B3DA-DD65E6F6FC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4498-4154-AC03-A0D0A539602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A350DD3-5308-4A71-A1B6-781ACD7D07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4498-4154-AC03-A0D0A539602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F339637-7A27-4CD0-BF13-90E9013526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4498-4154-AC03-A0D0A5396020}"/>
                </c:ext>
              </c:extLst>
            </c:dLbl>
            <c:dLbl>
              <c:idx val="10"/>
              <c:layout>
                <c:manualLayout>
                  <c:x val="-0.10960157194858344"/>
                  <c:y val="6.3633334001156144E-2"/>
                </c:manualLayout>
              </c:layout>
              <c:tx>
                <c:rich>
                  <a:bodyPr/>
                  <a:lstStyle/>
                  <a:p>
                    <a:fld id="{44DE6326-727A-4109-AF36-6DDEC3E484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4498-4154-AC03-A0D0A5396020}"/>
                </c:ext>
              </c:extLst>
            </c:dLbl>
            <c:dLbl>
              <c:idx val="11"/>
              <c:layout>
                <c:manualLayout>
                  <c:x val="-7.9403511158291917E-2"/>
                  <c:y val="-9.4616240506124993E-2"/>
                </c:manualLayout>
              </c:layout>
              <c:tx>
                <c:rich>
                  <a:bodyPr/>
                  <a:lstStyle/>
                  <a:p>
                    <a:fld id="{F3EA5424-1F33-4675-B2F5-589F30C7A8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4498-4154-AC03-A0D0A539602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A0FB1F6F-F146-44E7-94CC-8121379929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4498-4154-AC03-A0D0A5396020}"/>
                </c:ext>
              </c:extLst>
            </c:dLbl>
            <c:dLbl>
              <c:idx val="13"/>
              <c:layout>
                <c:manualLayout>
                  <c:x val="2.2255373633489818E-2"/>
                  <c:y val="-3.8763449503555182E-2"/>
                </c:manualLayout>
              </c:layout>
              <c:tx>
                <c:rich>
                  <a:bodyPr/>
                  <a:lstStyle/>
                  <a:p>
                    <a:fld id="{611ED1B9-D211-4D2C-8198-5AE1AE74C1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4498-4154-AC03-A0D0A5396020}"/>
                </c:ext>
              </c:extLst>
            </c:dLbl>
            <c:dLbl>
              <c:idx val="14"/>
              <c:layout>
                <c:manualLayout>
                  <c:x val="-7.2423036321001666E-2"/>
                  <c:y val="0.1101773265032976"/>
                </c:manualLayout>
              </c:layout>
              <c:tx>
                <c:rich>
                  <a:bodyPr/>
                  <a:lstStyle/>
                  <a:p>
                    <a:fld id="{56B4167C-CE9F-4856-BA80-DEE52F9373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4498-4154-AC03-A0D0A5396020}"/>
                </c:ext>
              </c:extLst>
            </c:dLbl>
            <c:dLbl>
              <c:idx val="15"/>
              <c:layout>
                <c:manualLayout>
                  <c:x val="1.9617273692334396E-2"/>
                  <c:y val="-0.11323383750698165"/>
                </c:manualLayout>
              </c:layout>
              <c:tx>
                <c:rich>
                  <a:bodyPr/>
                  <a:lstStyle/>
                  <a:p>
                    <a:fld id="{F819014D-E61F-4FFF-8C56-DDB1EDEF8A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4498-4154-AC03-A0D0A5396020}"/>
                </c:ext>
              </c:extLst>
            </c:dLbl>
            <c:dLbl>
              <c:idx val="16"/>
              <c:layout>
                <c:manualLayout>
                  <c:x val="1.4251771990572901E-2"/>
                  <c:y val="-7.9101576338744484E-2"/>
                </c:manualLayout>
              </c:layout>
              <c:tx>
                <c:rich>
                  <a:bodyPr/>
                  <a:lstStyle/>
                  <a:p>
                    <a:fld id="{9902F9FB-4286-4AED-A7A5-1F20FA29F0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4498-4154-AC03-A0D0A5396020}"/>
                </c:ext>
              </c:extLst>
            </c:dLbl>
            <c:dLbl>
              <c:idx val="17"/>
              <c:layout>
                <c:manualLayout>
                  <c:x val="-4.7416752666487344E-2"/>
                  <c:y val="-0.12564556884088607"/>
                </c:manualLayout>
              </c:layout>
              <c:tx>
                <c:rich>
                  <a:bodyPr/>
                  <a:lstStyle/>
                  <a:p>
                    <a:fld id="{584C781E-4496-477C-A476-AA82F9F3D5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4498-4154-AC03-A0D0A5396020}"/>
                </c:ext>
              </c:extLst>
            </c:dLbl>
            <c:dLbl>
              <c:idx val="18"/>
              <c:layout>
                <c:manualLayout>
                  <c:x val="-9.517622324272057E-2"/>
                  <c:y val="-0.11013090467350553"/>
                </c:manualLayout>
              </c:layout>
              <c:tx>
                <c:rich>
                  <a:bodyPr/>
                  <a:lstStyle/>
                  <a:p>
                    <a:fld id="{348C4EB8-4C43-41C1-A26F-EF4EDCA916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4498-4154-AC03-A0D0A5396020}"/>
                </c:ext>
              </c:extLst>
            </c:dLbl>
            <c:dLbl>
              <c:idx val="19"/>
              <c:layout>
                <c:manualLayout>
                  <c:x val="-8.0661572717407051E-2"/>
                  <c:y val="-6.6689845004840084E-2"/>
                </c:manualLayout>
              </c:layout>
              <c:tx>
                <c:rich>
                  <a:bodyPr/>
                  <a:lstStyle/>
                  <a:p>
                    <a:fld id="{0B8A07A5-CA62-48C7-9CBB-D78ED049D5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4498-4154-AC03-A0D0A5396020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A12A425F-138E-4EDB-BB59-EDCFAE0368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4498-4154-AC03-A0D0A5396020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2CA1E1A7-B119-41D1-9BD1-46E1BBB1E6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4498-4154-AC03-A0D0A5396020}"/>
                </c:ext>
              </c:extLst>
            </c:dLbl>
            <c:dLbl>
              <c:idx val="22"/>
              <c:layout>
                <c:manualLayout>
                  <c:x val="-3.3972393318331413E-2"/>
                  <c:y val="9.466266233591715E-2"/>
                </c:manualLayout>
              </c:layout>
              <c:tx>
                <c:rich>
                  <a:bodyPr/>
                  <a:lstStyle/>
                  <a:p>
                    <a:fld id="{6CC95387-B7D3-448F-92FC-C2DA23EAF1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4498-4154-AC03-A0D0A53960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Visualisasi!$C$55:$C$77</c:f>
              <c:numCache>
                <c:formatCode>General</c:formatCode>
                <c:ptCount val="23"/>
                <c:pt idx="0">
                  <c:v>2810</c:v>
                </c:pt>
                <c:pt idx="1">
                  <c:v>2987</c:v>
                </c:pt>
                <c:pt idx="2">
                  <c:v>4287</c:v>
                </c:pt>
                <c:pt idx="3">
                  <c:v>2987</c:v>
                </c:pt>
                <c:pt idx="4">
                  <c:v>4287</c:v>
                </c:pt>
                <c:pt idx="5">
                  <c:v>5302</c:v>
                </c:pt>
                <c:pt idx="6">
                  <c:v>4287</c:v>
                </c:pt>
                <c:pt idx="7">
                  <c:v>4287</c:v>
                </c:pt>
                <c:pt idx="8">
                  <c:v>5490</c:v>
                </c:pt>
                <c:pt idx="9">
                  <c:v>6740</c:v>
                </c:pt>
                <c:pt idx="10">
                  <c:v>6740</c:v>
                </c:pt>
                <c:pt idx="11">
                  <c:v>7589</c:v>
                </c:pt>
                <c:pt idx="12">
                  <c:v>8540</c:v>
                </c:pt>
                <c:pt idx="13">
                  <c:v>9839</c:v>
                </c:pt>
                <c:pt idx="14">
                  <c:v>6840</c:v>
                </c:pt>
                <c:pt idx="15">
                  <c:v>9840</c:v>
                </c:pt>
                <c:pt idx="16">
                  <c:v>9840</c:v>
                </c:pt>
                <c:pt idx="17">
                  <c:v>7839</c:v>
                </c:pt>
                <c:pt idx="18">
                  <c:v>6545</c:v>
                </c:pt>
                <c:pt idx="19">
                  <c:v>9840</c:v>
                </c:pt>
                <c:pt idx="20">
                  <c:v>6900</c:v>
                </c:pt>
                <c:pt idx="21">
                  <c:v>7940</c:v>
                </c:pt>
                <c:pt idx="22">
                  <c:v>8790</c:v>
                </c:pt>
              </c:numCache>
            </c:numRef>
          </c:xVal>
          <c:yVal>
            <c:numRef>
              <c:f>Visualisasi!$B$55:$B$77</c:f>
              <c:numCache>
                <c:formatCode>General</c:formatCode>
                <c:ptCount val="23"/>
                <c:pt idx="0">
                  <c:v>80</c:v>
                </c:pt>
                <c:pt idx="1">
                  <c:v>100</c:v>
                </c:pt>
                <c:pt idx="2">
                  <c:v>100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245</c:v>
                </c:pt>
                <c:pt idx="9">
                  <c:v>245</c:v>
                </c:pt>
                <c:pt idx="10">
                  <c:v>245</c:v>
                </c:pt>
                <c:pt idx="11">
                  <c:v>245</c:v>
                </c:pt>
                <c:pt idx="12">
                  <c:v>245</c:v>
                </c:pt>
                <c:pt idx="13">
                  <c:v>245</c:v>
                </c:pt>
                <c:pt idx="14">
                  <c:v>245</c:v>
                </c:pt>
                <c:pt idx="15">
                  <c:v>245</c:v>
                </c:pt>
                <c:pt idx="16">
                  <c:v>245</c:v>
                </c:pt>
                <c:pt idx="17">
                  <c:v>245</c:v>
                </c:pt>
                <c:pt idx="18">
                  <c:v>285</c:v>
                </c:pt>
                <c:pt idx="19">
                  <c:v>285</c:v>
                </c:pt>
                <c:pt idx="20">
                  <c:v>190</c:v>
                </c:pt>
                <c:pt idx="21">
                  <c:v>210</c:v>
                </c:pt>
                <c:pt idx="22">
                  <c:v>210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Visualisasi!$D$55:$D$77</c15:f>
                <c15:dlblRangeCache>
                  <c:ptCount val="23"/>
                  <c:pt idx="0">
                    <c:v>ISUZU TRAGA BOX</c:v>
                  </c:pt>
                  <c:pt idx="1">
                    <c:v>ISUZU NLR 55T</c:v>
                  </c:pt>
                  <c:pt idx="2">
                    <c:v>ISUZU NLR 55 T Lx</c:v>
                  </c:pt>
                  <c:pt idx="3">
                    <c:v>ISUZU NLR 71T</c:v>
                  </c:pt>
                  <c:pt idx="4">
                    <c:v>ISUZU NMR 71</c:v>
                  </c:pt>
                  <c:pt idx="5">
                    <c:v>ISUZU NMR 71 L</c:v>
                  </c:pt>
                  <c:pt idx="6">
                    <c:v>ISUZU NMR 71 HD 5.8</c:v>
                  </c:pt>
                  <c:pt idx="7">
                    <c:v>ISUZU NMR 71 HD 6.1</c:v>
                  </c:pt>
                  <c:pt idx="8">
                    <c:v>ISUZU FVR 34 L</c:v>
                  </c:pt>
                  <c:pt idx="9">
                    <c:v>ISUZU FVR 34 P</c:v>
                  </c:pt>
                  <c:pt idx="10">
                    <c:v>ISUZU FVR 34 P D</c:v>
                  </c:pt>
                  <c:pt idx="11">
                    <c:v>ISUZU FVR 34 Q</c:v>
                  </c:pt>
                  <c:pt idx="12">
                    <c:v>ISUZU FVR 34 S</c:v>
                  </c:pt>
                  <c:pt idx="13">
                    <c:v>ISUZU FVR 34 U</c:v>
                  </c:pt>
                  <c:pt idx="14">
                    <c:v>ISUZU FVM 34 N</c:v>
                  </c:pt>
                  <c:pt idx="15">
                    <c:v>ISUZU FVM 34 U</c:v>
                  </c:pt>
                  <c:pt idx="16">
                    <c:v>ISUZU FVM 34 U HP 5.8</c:v>
                  </c:pt>
                  <c:pt idx="17">
                    <c:v>ISUZU FVM 34 R HP</c:v>
                  </c:pt>
                  <c:pt idx="18">
                    <c:v>ISUZU FVZ 34 N HP 6.1</c:v>
                  </c:pt>
                  <c:pt idx="19">
                    <c:v>ISUZU FVZ 34 U HP</c:v>
                  </c:pt>
                  <c:pt idx="20">
                    <c:v>ISUZU FRR 90 Q</c:v>
                  </c:pt>
                  <c:pt idx="21">
                    <c:v>ISUZU FTR 90 S</c:v>
                  </c:pt>
                  <c:pt idx="22">
                    <c:v>ISUZU FTR 90 T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2-4498-4154-AC03-A0D0A5396020}"/>
            </c:ext>
          </c:extLst>
        </c:ser>
        <c:ser>
          <c:idx val="1"/>
          <c:order val="1"/>
          <c:tx>
            <c:v>HINO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5762894798316872E-2"/>
                  <c:y val="-4.0338126835189309E-2"/>
                </c:manualLayout>
              </c:layout>
              <c:tx>
                <c:rich>
                  <a:bodyPr/>
                  <a:lstStyle/>
                  <a:p>
                    <a:fld id="{F5F19914-8DFD-42AA-8463-F6A9704680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4498-4154-AC03-A0D0A5396020}"/>
                </c:ext>
              </c:extLst>
            </c:dLbl>
            <c:dLbl>
              <c:idx val="1"/>
              <c:layout>
                <c:manualLayout>
                  <c:x val="-0.15772712084428661"/>
                  <c:y val="6.2058656669522014E-3"/>
                </c:manualLayout>
              </c:layout>
              <c:tx>
                <c:rich>
                  <a:bodyPr/>
                  <a:lstStyle/>
                  <a:p>
                    <a:fld id="{64FCCAB0-D2BF-466D-AE6D-CB9980723F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4498-4154-AC03-A0D0A5396020}"/>
                </c:ext>
              </c:extLst>
            </c:dLbl>
            <c:dLbl>
              <c:idx val="2"/>
              <c:layout>
                <c:manualLayout>
                  <c:x val="-0.11829534063321492"/>
                  <c:y val="3.4132261168237109E-2"/>
                </c:manualLayout>
              </c:layout>
              <c:tx>
                <c:rich>
                  <a:bodyPr/>
                  <a:lstStyle/>
                  <a:p>
                    <a:fld id="{BB179F21-D978-4C4E-A9E9-90B75995B8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4498-4154-AC03-A0D0A5396020}"/>
                </c:ext>
              </c:extLst>
            </c:dLbl>
            <c:dLbl>
              <c:idx val="3"/>
              <c:layout>
                <c:manualLayout>
                  <c:x val="0.15209400938556208"/>
                  <c:y val="6.2058656669522018E-2"/>
                </c:manualLayout>
              </c:layout>
              <c:tx>
                <c:rich>
                  <a:bodyPr/>
                  <a:lstStyle/>
                  <a:p>
                    <a:fld id="{C7F9EFE8-585E-4720-ACDF-5B2CDA71E6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4498-4154-AC03-A0D0A539602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570D42E-D871-4881-BC84-F0D7AAD6E3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4498-4154-AC03-A0D0A539602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6791597-0EDE-4A42-AA07-F7FE45FAD7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4498-4154-AC03-A0D0A5396020}"/>
                </c:ext>
              </c:extLst>
            </c:dLbl>
            <c:dLbl>
              <c:idx val="6"/>
              <c:layout>
                <c:manualLayout>
                  <c:x val="2.816555729362261E-2"/>
                  <c:y val="-6.5161589502998121E-2"/>
                </c:manualLayout>
              </c:layout>
              <c:tx>
                <c:rich>
                  <a:bodyPr/>
                  <a:lstStyle/>
                  <a:p>
                    <a:fld id="{F8F8DD3C-0728-4646-B239-A732DEEB80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D85-47CA-A71C-23E67AE8AA7C}"/>
                </c:ext>
              </c:extLst>
            </c:dLbl>
            <c:dLbl>
              <c:idx val="7"/>
              <c:layout>
                <c:manualLayout>
                  <c:x val="0.1145399329940652"/>
                  <c:y val="-3.1029328334761007E-3"/>
                </c:manualLayout>
              </c:layout>
              <c:tx>
                <c:rich>
                  <a:bodyPr/>
                  <a:lstStyle/>
                  <a:p>
                    <a:fld id="{D04654A8-468D-42D9-B5CD-CB1F8B4E3E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4498-4154-AC03-A0D0A5396020}"/>
                </c:ext>
              </c:extLst>
            </c:dLbl>
            <c:dLbl>
              <c:idx val="8"/>
              <c:layout>
                <c:manualLayout>
                  <c:x val="-0.1990366048749331"/>
                  <c:y val="-2.7926395501284965E-2"/>
                </c:manualLayout>
              </c:layout>
              <c:tx>
                <c:rich>
                  <a:bodyPr/>
                  <a:lstStyle/>
                  <a:p>
                    <a:fld id="{0FED7BBD-D0A6-4076-AD62-6564F5B862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4498-4154-AC03-A0D0A539602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57F8619-77B9-4C11-8DD4-A9EA9E8359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4498-4154-AC03-A0D0A5396020}"/>
                </c:ext>
              </c:extLst>
            </c:dLbl>
            <c:dLbl>
              <c:idx val="10"/>
              <c:layout>
                <c:manualLayout>
                  <c:x val="-0.1990366048749331"/>
                  <c:y val="0.10860264917166342"/>
                </c:manualLayout>
              </c:layout>
              <c:tx>
                <c:rich>
                  <a:bodyPr/>
                  <a:lstStyle/>
                  <a:p>
                    <a:fld id="{55C75E6F-1A4C-4978-B4CC-63FE76E00A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4498-4154-AC03-A0D0A5396020}"/>
                </c:ext>
              </c:extLst>
            </c:dLbl>
            <c:dLbl>
              <c:idx val="11"/>
              <c:layout>
                <c:manualLayout>
                  <c:x val="-0.27038935001877706"/>
                  <c:y val="-0.13342611183947234"/>
                </c:manualLayout>
              </c:layout>
              <c:tx>
                <c:rich>
                  <a:bodyPr/>
                  <a:lstStyle/>
                  <a:p>
                    <a:fld id="{6F82CAFC-1BD0-43E2-9370-AC77D3B281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4498-4154-AC03-A0D0A5396020}"/>
                </c:ext>
              </c:extLst>
            </c:dLbl>
            <c:dLbl>
              <c:idx val="12"/>
              <c:layout>
                <c:manualLayout>
                  <c:x val="-4.8820299308945853E-2"/>
                  <c:y val="0.17686717150813774"/>
                </c:manualLayout>
              </c:layout>
              <c:tx>
                <c:rich>
                  <a:bodyPr/>
                  <a:lstStyle/>
                  <a:p>
                    <a:fld id="{A7BE95FE-A280-4705-98C0-4D1D82444B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4498-4154-AC03-A0D0A5396020}"/>
                </c:ext>
              </c:extLst>
            </c:dLbl>
            <c:dLbl>
              <c:idx val="13"/>
              <c:layout>
                <c:manualLayout>
                  <c:x val="-0.26663394237962734"/>
                  <c:y val="-0.18307303717508996"/>
                </c:manualLayout>
              </c:layout>
              <c:tx>
                <c:rich>
                  <a:bodyPr/>
                  <a:lstStyle/>
                  <a:p>
                    <a:fld id="{092C1813-7303-4F77-97B2-20B4EB8935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4498-4154-AC03-A0D0A5396020}"/>
                </c:ext>
              </c:extLst>
            </c:dLbl>
            <c:dLbl>
              <c:idx val="14"/>
              <c:layout>
                <c:manualLayout>
                  <c:x val="-2.0654742015323316E-2"/>
                  <c:y val="7.7573320836902521E-2"/>
                </c:manualLayout>
              </c:layout>
              <c:tx>
                <c:rich>
                  <a:bodyPr/>
                  <a:lstStyle/>
                  <a:p>
                    <a:fld id="{4EC8AE9A-F023-4C1C-8307-C4C6CA854B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4498-4154-AC03-A0D0A539602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0E4DD155-B0AE-4264-80E9-D4AAD1B11E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4498-4154-AC03-A0D0A5396020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B25AED34-5B0B-4611-8DD4-4E663B9C35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4498-4154-AC03-A0D0A5396020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D35D539C-C745-4343-BD60-C7F4AB5E43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4498-4154-AC03-A0D0A5396020}"/>
                </c:ext>
              </c:extLst>
            </c:dLbl>
            <c:dLbl>
              <c:idx val="18"/>
              <c:layout>
                <c:manualLayout>
                  <c:x val="-0.12956156355066403"/>
                  <c:y val="-0.11480851483861576"/>
                </c:manualLayout>
              </c:layout>
              <c:tx>
                <c:rich>
                  <a:bodyPr/>
                  <a:lstStyle/>
                  <a:p>
                    <a:fld id="{99F1B51E-F586-4AF5-8064-09CC1FE80D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D85-47CA-A71C-23E67AE8AA7C}"/>
                </c:ext>
              </c:extLst>
            </c:dLbl>
            <c:dLbl>
              <c:idx val="19"/>
              <c:layout>
                <c:manualLayout>
                  <c:x val="7.698585660256832E-2"/>
                  <c:y val="-0.19238183567551825"/>
                </c:manualLayout>
              </c:layout>
              <c:tx>
                <c:rich>
                  <a:bodyPr/>
                  <a:lstStyle/>
                  <a:p>
                    <a:fld id="{B25A55F1-1366-41B4-B553-F64C53BB0C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D85-47CA-A71C-23E67AE8AA7C}"/>
                </c:ext>
              </c:extLst>
            </c:dLbl>
            <c:dLbl>
              <c:idx val="20"/>
              <c:layout>
                <c:manualLayout>
                  <c:x val="-0.18589267813790922"/>
                  <c:y val="0.15204370884032883"/>
                </c:manualLayout>
              </c:layout>
              <c:tx>
                <c:rich>
                  <a:bodyPr/>
                  <a:lstStyle/>
                  <a:p>
                    <a:fld id="{101FA147-1298-41F4-9008-E5E0DA1C7E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4498-4154-AC03-A0D0A5396020}"/>
                </c:ext>
              </c:extLst>
            </c:dLbl>
            <c:dLbl>
              <c:idx val="21"/>
              <c:layout>
                <c:manualLayout>
                  <c:x val="-0.21969134689025635"/>
                  <c:y val="4.0338126835189309E-2"/>
                </c:manualLayout>
              </c:layout>
              <c:tx>
                <c:rich>
                  <a:bodyPr/>
                  <a:lstStyle/>
                  <a:p>
                    <a:fld id="{3F43A7CA-AB52-4D96-92D6-4268B1F95C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4498-4154-AC03-A0D0A5396020}"/>
                </c:ext>
              </c:extLst>
            </c:dLbl>
            <c:dLbl>
              <c:idx val="22"/>
              <c:layout>
                <c:manualLayout>
                  <c:x val="-2.0654742015323246E-2"/>
                  <c:y val="-4.9646925335617667E-2"/>
                </c:manualLayout>
              </c:layout>
              <c:tx>
                <c:rich>
                  <a:bodyPr/>
                  <a:lstStyle/>
                  <a:p>
                    <a:fld id="{69543000-6CF2-4410-A194-10E09CF1FB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4498-4154-AC03-A0D0A5396020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109FF437-6570-4226-86A4-DAF61726C2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4498-4154-AC03-A0D0A5396020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E575EA54-8456-48D3-BF5D-1C2288F920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4498-4154-AC03-A0D0A5396020}"/>
                </c:ext>
              </c:extLst>
            </c:dLbl>
            <c:dLbl>
              <c:idx val="25"/>
              <c:layout>
                <c:manualLayout>
                  <c:x val="7.6985856602568459E-2"/>
                  <c:y val="-0.12101438050556793"/>
                </c:manualLayout>
              </c:layout>
              <c:tx>
                <c:rich>
                  <a:bodyPr/>
                  <a:lstStyle/>
                  <a:p>
                    <a:fld id="{DBD4FA16-1E6E-4EC8-820D-57FCDE84EB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4498-4154-AC03-A0D0A5396020}"/>
                </c:ext>
              </c:extLst>
            </c:dLbl>
            <c:dLbl>
              <c:idx val="26"/>
              <c:layout>
                <c:manualLayout>
                  <c:x val="-0.14833860174641239"/>
                  <c:y val="-5.5852791002569818E-2"/>
                </c:manualLayout>
              </c:layout>
              <c:tx>
                <c:rich>
                  <a:bodyPr/>
                  <a:lstStyle/>
                  <a:p>
                    <a:fld id="{C41622B2-2950-4BD5-9BD7-A6B90404B2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ED85-47CA-A71C-23E67AE8AA7C}"/>
                </c:ext>
              </c:extLst>
            </c:dLbl>
            <c:dLbl>
              <c:idx val="27"/>
              <c:layout>
                <c:manualLayout>
                  <c:x val="-0.11829534063321495"/>
                  <c:y val="-5.2749858169093743E-2"/>
                </c:manualLayout>
              </c:layout>
              <c:tx>
                <c:rich>
                  <a:bodyPr/>
                  <a:lstStyle/>
                  <a:p>
                    <a:fld id="{AD8AD699-34F8-4352-9F9C-5E89580560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ED85-47CA-A71C-23E67AE8AA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Visualisasi!$C$78:$C$105</c:f>
              <c:numCache>
                <c:formatCode>General</c:formatCode>
                <c:ptCount val="28"/>
                <c:pt idx="0">
                  <c:v>2050</c:v>
                </c:pt>
                <c:pt idx="1">
                  <c:v>1985</c:v>
                </c:pt>
                <c:pt idx="2">
                  <c:v>2860</c:v>
                </c:pt>
                <c:pt idx="3">
                  <c:v>2835</c:v>
                </c:pt>
                <c:pt idx="4">
                  <c:v>5575</c:v>
                </c:pt>
                <c:pt idx="5">
                  <c:v>5575</c:v>
                </c:pt>
                <c:pt idx="6">
                  <c:v>4600</c:v>
                </c:pt>
                <c:pt idx="7">
                  <c:v>5575</c:v>
                </c:pt>
                <c:pt idx="8">
                  <c:v>5675</c:v>
                </c:pt>
                <c:pt idx="9">
                  <c:v>7100</c:v>
                </c:pt>
                <c:pt idx="10">
                  <c:v>3800</c:v>
                </c:pt>
                <c:pt idx="11">
                  <c:v>3800</c:v>
                </c:pt>
                <c:pt idx="12">
                  <c:v>3950</c:v>
                </c:pt>
                <c:pt idx="13">
                  <c:v>3950</c:v>
                </c:pt>
                <c:pt idx="14">
                  <c:v>4700</c:v>
                </c:pt>
                <c:pt idx="15">
                  <c:v>4700</c:v>
                </c:pt>
                <c:pt idx="16">
                  <c:v>5300</c:v>
                </c:pt>
                <c:pt idx="17">
                  <c:v>5300</c:v>
                </c:pt>
                <c:pt idx="18">
                  <c:v>4250</c:v>
                </c:pt>
                <c:pt idx="19">
                  <c:v>6700</c:v>
                </c:pt>
                <c:pt idx="20">
                  <c:v>3875</c:v>
                </c:pt>
                <c:pt idx="21">
                  <c:v>3875</c:v>
                </c:pt>
                <c:pt idx="22">
                  <c:v>7750</c:v>
                </c:pt>
                <c:pt idx="23">
                  <c:v>9755</c:v>
                </c:pt>
                <c:pt idx="24">
                  <c:v>9755</c:v>
                </c:pt>
                <c:pt idx="25">
                  <c:v>5675</c:v>
                </c:pt>
                <c:pt idx="26">
                  <c:v>5675</c:v>
                </c:pt>
                <c:pt idx="27">
                  <c:v>5675</c:v>
                </c:pt>
              </c:numCache>
            </c:numRef>
          </c:xVal>
          <c:yVal>
            <c:numRef>
              <c:f>Visualisasi!$B$78:$B$105</c:f>
              <c:numCache>
                <c:formatCode>General</c:formatCode>
                <c:ptCount val="28"/>
                <c:pt idx="0">
                  <c:v>110</c:v>
                </c:pt>
                <c:pt idx="1">
                  <c:v>110</c:v>
                </c:pt>
                <c:pt idx="2">
                  <c:v>110</c:v>
                </c:pt>
                <c:pt idx="3">
                  <c:v>110</c:v>
                </c:pt>
                <c:pt idx="4">
                  <c:v>110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260</c:v>
                </c:pt>
                <c:pt idx="9">
                  <c:v>190</c:v>
                </c:pt>
                <c:pt idx="10">
                  <c:v>235</c:v>
                </c:pt>
                <c:pt idx="11">
                  <c:v>245</c:v>
                </c:pt>
                <c:pt idx="12">
                  <c:v>235</c:v>
                </c:pt>
                <c:pt idx="13">
                  <c:v>245</c:v>
                </c:pt>
                <c:pt idx="14">
                  <c:v>235</c:v>
                </c:pt>
                <c:pt idx="15">
                  <c:v>245</c:v>
                </c:pt>
                <c:pt idx="16">
                  <c:v>235</c:v>
                </c:pt>
                <c:pt idx="17">
                  <c:v>245</c:v>
                </c:pt>
                <c:pt idx="18">
                  <c:v>260</c:v>
                </c:pt>
                <c:pt idx="19">
                  <c:v>265</c:v>
                </c:pt>
                <c:pt idx="20">
                  <c:v>235</c:v>
                </c:pt>
                <c:pt idx="21">
                  <c:v>245</c:v>
                </c:pt>
                <c:pt idx="22">
                  <c:v>260</c:v>
                </c:pt>
                <c:pt idx="23">
                  <c:v>235</c:v>
                </c:pt>
                <c:pt idx="24">
                  <c:v>245</c:v>
                </c:pt>
                <c:pt idx="25">
                  <c:v>260</c:v>
                </c:pt>
                <c:pt idx="26">
                  <c:v>265</c:v>
                </c:pt>
                <c:pt idx="27">
                  <c:v>285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Visualisasi!$D$78:$D$105</c15:f>
                <c15:dlblRangeCache>
                  <c:ptCount val="28"/>
                  <c:pt idx="0">
                    <c:v>HINO 110 SD</c:v>
                  </c:pt>
                  <c:pt idx="1">
                    <c:v>HINO 110 SDR</c:v>
                  </c:pt>
                  <c:pt idx="2">
                    <c:v>HINO 110 SDL</c:v>
                  </c:pt>
                  <c:pt idx="3">
                    <c:v>HINO 110 LD</c:v>
                  </c:pt>
                  <c:pt idx="4">
                    <c:v>HINO 110 LDL</c:v>
                  </c:pt>
                  <c:pt idx="5">
                    <c:v>HINO 130 MDL</c:v>
                  </c:pt>
                  <c:pt idx="6">
                    <c:v>HINO 130 HD CARGO</c:v>
                  </c:pt>
                  <c:pt idx="7">
                    <c:v>HINO 130 HDL CARGO</c:v>
                  </c:pt>
                  <c:pt idx="8">
                    <c:v>HINO FLX 260 JW (8X2)</c:v>
                  </c:pt>
                  <c:pt idx="9">
                    <c:v>HINO FC 190 J</c:v>
                  </c:pt>
                  <c:pt idx="10">
                    <c:v>HINO FG 235 JK</c:v>
                  </c:pt>
                  <c:pt idx="11">
                    <c:v>HINO FG 245 JK</c:v>
                  </c:pt>
                  <c:pt idx="12">
                    <c:v>HINO FG 235 JL</c:v>
                  </c:pt>
                  <c:pt idx="13">
                    <c:v>HINO FG 245 JL</c:v>
                  </c:pt>
                  <c:pt idx="14">
                    <c:v>HINO FG 235 JP</c:v>
                  </c:pt>
                  <c:pt idx="15">
                    <c:v>HINO FG 245 JP</c:v>
                  </c:pt>
                  <c:pt idx="16">
                    <c:v>HINO FG 235 JS</c:v>
                  </c:pt>
                  <c:pt idx="17">
                    <c:v>HINO FG 245 JS</c:v>
                  </c:pt>
                  <c:pt idx="18">
                    <c:v>HINO FG 260 JM</c:v>
                  </c:pt>
                  <c:pt idx="19">
                    <c:v>HINO FG 265 JM</c:v>
                  </c:pt>
                  <c:pt idx="20">
                    <c:v>HINO FL 235 JN</c:v>
                  </c:pt>
                  <c:pt idx="21">
                    <c:v>HINO FL 245 JN</c:v>
                  </c:pt>
                  <c:pt idx="22">
                    <c:v>HINO FL 260 JT</c:v>
                  </c:pt>
                  <c:pt idx="23">
                    <c:v>HINO FL 235 JW</c:v>
                  </c:pt>
                  <c:pt idx="24">
                    <c:v>HINO FL 245 JW</c:v>
                  </c:pt>
                  <c:pt idx="25">
                    <c:v>HINO FL 260 JW</c:v>
                  </c:pt>
                  <c:pt idx="26">
                    <c:v>HINO FL 265 JW</c:v>
                  </c:pt>
                  <c:pt idx="27">
                    <c:v>HINO FM 285 JW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3-4498-4154-AC03-A0D0A539602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03868271"/>
        <c:axId val="1103868687"/>
      </c:scatterChart>
      <c:valAx>
        <c:axId val="1103868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Cabin To End (mm)</a:t>
                </a:r>
              </a:p>
            </c:rich>
          </c:tx>
          <c:layout>
            <c:manualLayout>
              <c:xMode val="edge"/>
              <c:yMode val="edge"/>
              <c:x val="0.39080854109793145"/>
              <c:y val="0.846698852652939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868687"/>
        <c:crosses val="autoZero"/>
        <c:crossBetween val="midCat"/>
      </c:valAx>
      <c:valAx>
        <c:axId val="1103868687"/>
        <c:scaling>
          <c:orientation val="minMax"/>
          <c:max val="35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Engine Power (ps)</a:t>
                </a:r>
              </a:p>
            </c:rich>
          </c:tx>
          <c:layout>
            <c:manualLayout>
              <c:xMode val="edge"/>
              <c:yMode val="edge"/>
              <c:x val="5.1349016072586455E-2"/>
              <c:y val="0.332688090864501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868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AF3063F-472B-4D94-93AF-5A698A694B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FD9-4BFB-97FA-136474FB20F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6A68925-EC86-4024-A978-E805BE8B13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FD9-4BFB-97FA-136474FB20F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E3F64DB-FAD6-4415-861A-F608993E51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FD9-4BFB-97FA-136474FB20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Visualisasi!$B$109:$B$111</c:f>
              <c:numCache>
                <c:formatCode>General</c:formatCode>
                <c:ptCount val="3"/>
                <c:pt idx="0">
                  <c:v>110</c:v>
                </c:pt>
                <c:pt idx="1">
                  <c:v>110</c:v>
                </c:pt>
                <c:pt idx="2">
                  <c:v>100</c:v>
                </c:pt>
              </c:numCache>
            </c:numRef>
          </c:xVal>
          <c:yVal>
            <c:numRef>
              <c:f>Visualisasi!$C$109:$C$111</c:f>
              <c:numCache>
                <c:formatCode>General</c:formatCode>
                <c:ptCount val="3"/>
                <c:pt idx="0">
                  <c:v>28</c:v>
                </c:pt>
                <c:pt idx="1">
                  <c:v>29</c:v>
                </c:pt>
                <c:pt idx="2">
                  <c:v>22.5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Visualisasi!$A$109:$A$111</c15:f>
                <c15:dlblRangeCache>
                  <c:ptCount val="3"/>
                  <c:pt idx="0">
                    <c:v>FE71</c:v>
                  </c:pt>
                  <c:pt idx="1">
                    <c:v>110 SD</c:v>
                  </c:pt>
                  <c:pt idx="2">
                    <c:v>NLR 55T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BFD9-4BFB-97FA-136474FB2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629007"/>
        <c:axId val="1378627343"/>
      </c:scatterChart>
      <c:valAx>
        <c:axId val="137862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627343"/>
        <c:crosses val="autoZero"/>
        <c:crossBetween val="midCat"/>
      </c:valAx>
      <c:valAx>
        <c:axId val="137862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629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TORQUE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Performance!$A$3</c:f>
              <c:strCache>
                <c:ptCount val="1"/>
                <c:pt idx="0">
                  <c:v>DUTRO 110 SDL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Performance!$E$2:$I$2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Performance!$E$11:$I$11</c:f>
              <c:numCache>
                <c:formatCode>General</c:formatCode>
                <c:ptCount val="5"/>
                <c:pt idx="0">
                  <c:v>793.5088750000001</c:v>
                </c:pt>
                <c:pt idx="1">
                  <c:v>414.96099999999996</c:v>
                </c:pt>
                <c:pt idx="2">
                  <c:v>236.75962500000003</c:v>
                </c:pt>
                <c:pt idx="3">
                  <c:v>148.625</c:v>
                </c:pt>
                <c:pt idx="4">
                  <c:v>117.1165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01-4F06-B652-847D14B0DD01}"/>
            </c:ext>
          </c:extLst>
        </c:ser>
        <c:ser>
          <c:idx val="1"/>
          <c:order val="1"/>
          <c:tx>
            <c:strRef>
              <c:f>Performance!$A$4</c:f>
              <c:strCache>
                <c:ptCount val="1"/>
                <c:pt idx="0">
                  <c:v>DUTRO 130 MD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Performance!$E$2:$I$2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Performance!$E$12:$I$12</c:f>
              <c:numCache>
                <c:formatCode>General</c:formatCode>
                <c:ptCount val="5"/>
                <c:pt idx="0">
                  <c:v>1040.3544999999999</c:v>
                </c:pt>
                <c:pt idx="1">
                  <c:v>579.38125000000002</c:v>
                </c:pt>
                <c:pt idx="2">
                  <c:v>312.37900000000002</c:v>
                </c:pt>
                <c:pt idx="3">
                  <c:v>194.75</c:v>
                </c:pt>
                <c:pt idx="4">
                  <c:v>138.66199999999998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01-4F06-B652-847D14B0DD01}"/>
            </c:ext>
          </c:extLst>
        </c:ser>
        <c:ser>
          <c:idx val="2"/>
          <c:order val="2"/>
          <c:tx>
            <c:strRef>
              <c:f>Performance!$A$5</c:f>
              <c:strCache>
                <c:ptCount val="1"/>
                <c:pt idx="0">
                  <c:v>NLR 55TLX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Performance!$E$2:$I$2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Performance!$E$13:$I$13</c:f>
              <c:numCache>
                <c:formatCode>General</c:formatCode>
                <c:ptCount val="5"/>
                <c:pt idx="0">
                  <c:v>737.19130500000006</c:v>
                </c:pt>
                <c:pt idx="1">
                  <c:v>370.83595500000001</c:v>
                </c:pt>
                <c:pt idx="2">
                  <c:v>218.75895000000003</c:v>
                </c:pt>
                <c:pt idx="3">
                  <c:v>131.7825</c:v>
                </c:pt>
                <c:pt idx="4">
                  <c:v>104.63530500000002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01-4F06-B652-847D14B0DD01}"/>
            </c:ext>
          </c:extLst>
        </c:ser>
        <c:ser>
          <c:idx val="3"/>
          <c:order val="3"/>
          <c:tx>
            <c:strRef>
              <c:f>Performance!$A$6</c:f>
              <c:strCache>
                <c:ptCount val="1"/>
                <c:pt idx="0">
                  <c:v>NLR71 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Performance!$E$2:$I$2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Performance!$E$14:$I$14</c:f>
              <c:numCache>
                <c:formatCode>General</c:formatCode>
                <c:ptCount val="5"/>
                <c:pt idx="0">
                  <c:v>847.5299</c:v>
                </c:pt>
                <c:pt idx="1">
                  <c:v>486.83138000000002</c:v>
                </c:pt>
                <c:pt idx="2">
                  <c:v>263.90630000000004</c:v>
                </c:pt>
                <c:pt idx="3">
                  <c:v>159.46</c:v>
                </c:pt>
                <c:pt idx="4">
                  <c:v>114.97066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01-4F06-B652-847D14B0DD01}"/>
            </c:ext>
          </c:extLst>
        </c:ser>
        <c:ser>
          <c:idx val="4"/>
          <c:order val="4"/>
          <c:tx>
            <c:strRef>
              <c:f>Performance!$A$7</c:f>
              <c:strCache>
                <c:ptCount val="1"/>
                <c:pt idx="0">
                  <c:v>FE71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Performance!$E$2:$I$2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Performance!$E$15:$I$15</c:f>
              <c:numCache>
                <c:formatCode>General</c:formatCode>
                <c:ptCount val="5"/>
                <c:pt idx="0">
                  <c:v>725.34</c:v>
                </c:pt>
                <c:pt idx="1">
                  <c:v>401.1</c:v>
                </c:pt>
                <c:pt idx="2">
                  <c:v>223.01999999999998</c:v>
                </c:pt>
                <c:pt idx="3">
                  <c:v>140</c:v>
                </c:pt>
                <c:pt idx="4">
                  <c:v>103.46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01-4F06-B652-847D14B0DD01}"/>
            </c:ext>
          </c:extLst>
        </c:ser>
        <c:ser>
          <c:idx val="5"/>
          <c:order val="5"/>
          <c:tx>
            <c:strRef>
              <c:f>Performance!$A$8</c:f>
              <c:strCache>
                <c:ptCount val="1"/>
                <c:pt idx="0">
                  <c:v>FE74 LK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Performance!$E$2:$I$2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Performance!$E$16:$I$16</c:f>
              <c:numCache>
                <c:formatCode>General</c:formatCode>
                <c:ptCount val="5"/>
                <c:pt idx="0">
                  <c:v>989.07533999999987</c:v>
                </c:pt>
                <c:pt idx="1">
                  <c:v>556.676604</c:v>
                </c:pt>
                <c:pt idx="2">
                  <c:v>312.53309999999999</c:v>
                </c:pt>
                <c:pt idx="3">
                  <c:v>183.84299999999999</c:v>
                </c:pt>
                <c:pt idx="4">
                  <c:v>132.734646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501-4F06-B652-847D14B0D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431263"/>
        <c:axId val="1199443743"/>
      </c:scatterChart>
      <c:valAx>
        <c:axId val="1199431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443743"/>
        <c:crosses val="autoZero"/>
        <c:crossBetween val="midCat"/>
      </c:valAx>
      <c:valAx>
        <c:axId val="119944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431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6175</xdr:colOff>
      <xdr:row>7</xdr:row>
      <xdr:rowOff>88889</xdr:rowOff>
    </xdr:from>
    <xdr:to>
      <xdr:col>18</xdr:col>
      <xdr:colOff>601092</xdr:colOff>
      <xdr:row>28</xdr:row>
      <xdr:rowOff>6113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31</xdr:row>
      <xdr:rowOff>69274</xdr:rowOff>
    </xdr:from>
    <xdr:to>
      <xdr:col>18</xdr:col>
      <xdr:colOff>591845</xdr:colOff>
      <xdr:row>52</xdr:row>
      <xdr:rowOff>55770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19</xdr:col>
      <xdr:colOff>21536</xdr:colOff>
      <xdr:row>75</xdr:row>
      <xdr:rowOff>117249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482202</xdr:colOff>
      <xdr:row>106</xdr:row>
      <xdr:rowOff>176212</xdr:rowOff>
    </xdr:from>
    <xdr:to>
      <xdr:col>12</xdr:col>
      <xdr:colOff>155630</xdr:colOff>
      <xdr:row>121</xdr:row>
      <xdr:rowOff>44903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523874</xdr:colOff>
      <xdr:row>19</xdr:row>
      <xdr:rowOff>161924</xdr:rowOff>
    </xdr:from>
    <xdr:to>
      <xdr:col>13</xdr:col>
      <xdr:colOff>266700</xdr:colOff>
      <xdr:row>42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B1:CD71"/>
  <sheetViews>
    <sheetView tabSelected="1" zoomScale="72" zoomScaleNormal="85" workbookViewId="0">
      <pane xSplit="5" ySplit="5" topLeftCell="F25" activePane="bottomRight" state="frozen"/>
      <selection pane="topRight" activeCell="F1" sqref="F1"/>
      <selection pane="bottomLeft" activeCell="A6" sqref="A6"/>
      <selection pane="bottomRight" activeCell="E25" sqref="E25"/>
    </sheetView>
  </sheetViews>
  <sheetFormatPr defaultRowHeight="15"/>
  <cols>
    <col min="1" max="1" width="4" style="1" customWidth="1"/>
    <col min="2" max="2" width="5.28515625" style="1" customWidth="1"/>
    <col min="3" max="3" width="15.85546875" style="1" customWidth="1"/>
    <col min="4" max="4" width="10.85546875" style="1" customWidth="1"/>
    <col min="5" max="5" width="29.42578125" style="1" customWidth="1"/>
    <col min="6" max="6" width="9" style="1" customWidth="1"/>
    <col min="7" max="7" width="9.140625" style="1" customWidth="1"/>
    <col min="8" max="8" width="9.140625" style="1"/>
    <col min="9" max="10" width="9.140625" style="1" customWidth="1"/>
    <col min="11" max="12" width="9.140625" style="1"/>
    <col min="13" max="19" width="9.140625" style="1" customWidth="1"/>
    <col min="20" max="20" width="9.140625" style="1"/>
    <col min="21" max="21" width="10" style="1" customWidth="1"/>
    <col min="22" max="22" width="9.140625" style="1" customWidth="1"/>
    <col min="23" max="23" width="13" style="1" customWidth="1"/>
    <col min="24" max="24" width="6.5703125" style="1" customWidth="1"/>
    <col min="25" max="25" width="7.140625" style="1" customWidth="1"/>
    <col min="26" max="26" width="13.28515625" style="1" customWidth="1"/>
    <col min="27" max="27" width="8.140625" style="1" customWidth="1"/>
    <col min="28" max="28" width="9" style="1" customWidth="1"/>
    <col min="29" max="29" width="11.5703125" style="1" customWidth="1"/>
    <col min="30" max="30" width="10.140625" style="1" customWidth="1"/>
    <col min="31" max="31" width="10.5703125" style="1" customWidth="1"/>
    <col min="32" max="32" width="10.7109375" style="1" customWidth="1"/>
    <col min="33" max="33" width="17.140625" style="1" customWidth="1"/>
    <col min="34" max="34" width="12.42578125" style="1" customWidth="1"/>
    <col min="35" max="38" width="9.140625" style="1" customWidth="1"/>
    <col min="39" max="39" width="26" style="1" customWidth="1"/>
    <col min="40" max="40" width="10" style="1" customWidth="1"/>
    <col min="41" max="41" width="18.28515625" style="1" customWidth="1"/>
    <col min="42" max="42" width="18.5703125" style="1" customWidth="1"/>
    <col min="43" max="43" width="14.5703125" style="1" customWidth="1"/>
    <col min="44" max="44" width="10" style="1" customWidth="1"/>
    <col min="45" max="45" width="17.85546875" style="1" customWidth="1"/>
    <col min="46" max="48" width="16.28515625" style="1" customWidth="1"/>
    <col min="49" max="49" width="37.5703125" style="1" customWidth="1"/>
    <col min="50" max="51" width="7.7109375" style="1" customWidth="1"/>
    <col min="52" max="52" width="8.7109375" style="1" customWidth="1"/>
    <col min="53" max="54" width="9.140625" style="1" customWidth="1"/>
    <col min="55" max="63" width="9.140625" style="1"/>
    <col min="64" max="64" width="10.5703125" style="1" customWidth="1"/>
    <col min="65" max="65" width="9.140625" style="1"/>
    <col min="66" max="66" width="13.28515625" style="1" customWidth="1"/>
    <col min="67" max="69" width="9.140625" style="1"/>
    <col min="70" max="71" width="12.42578125" style="1" customWidth="1"/>
    <col min="72" max="72" width="8.7109375" style="1" customWidth="1"/>
    <col min="73" max="76" width="12.28515625" style="1" customWidth="1"/>
    <col min="77" max="77" width="15" style="1" customWidth="1"/>
    <col min="78" max="79" width="10.85546875" style="1" customWidth="1"/>
    <col min="80" max="80" width="10.42578125" style="1" customWidth="1"/>
    <col min="81" max="16384" width="9.140625" style="1"/>
  </cols>
  <sheetData>
    <row r="1" spans="2:82" ht="44.25">
      <c r="B1" s="43" t="s">
        <v>75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</row>
    <row r="2" spans="2:82" ht="33">
      <c r="B2" s="44" t="s">
        <v>76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</row>
    <row r="4" spans="2:82" ht="15.75">
      <c r="B4" s="2" t="s">
        <v>0</v>
      </c>
      <c r="C4" s="3"/>
      <c r="D4" s="3"/>
      <c r="E4" s="3"/>
      <c r="F4" s="30" t="s">
        <v>40</v>
      </c>
      <c r="G4" s="30"/>
      <c r="H4" s="4" t="s">
        <v>1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6" t="s">
        <v>2</v>
      </c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8"/>
      <c r="AM4" s="9" t="s">
        <v>3</v>
      </c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1"/>
      <c r="AY4" s="10"/>
      <c r="AZ4" s="10"/>
      <c r="BA4" s="12" t="s">
        <v>4</v>
      </c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33" t="s">
        <v>68</v>
      </c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D4" s="1" t="s">
        <v>186</v>
      </c>
    </row>
    <row r="5" spans="2:82" ht="63">
      <c r="B5" s="14" t="s">
        <v>5</v>
      </c>
      <c r="C5" s="28" t="s">
        <v>46</v>
      </c>
      <c r="D5" s="15" t="s">
        <v>25</v>
      </c>
      <c r="E5" s="15" t="s">
        <v>24</v>
      </c>
      <c r="F5" s="31" t="s">
        <v>41</v>
      </c>
      <c r="G5" s="31" t="s">
        <v>254</v>
      </c>
      <c r="H5" s="16" t="s">
        <v>29</v>
      </c>
      <c r="I5" s="38" t="s">
        <v>175</v>
      </c>
      <c r="J5" s="38" t="s">
        <v>176</v>
      </c>
      <c r="K5" s="17" t="s">
        <v>30</v>
      </c>
      <c r="L5" s="17" t="s">
        <v>31</v>
      </c>
      <c r="M5" s="17" t="s">
        <v>32</v>
      </c>
      <c r="N5" s="17" t="s">
        <v>33</v>
      </c>
      <c r="O5" s="17" t="s">
        <v>6</v>
      </c>
      <c r="P5" s="17" t="s">
        <v>7</v>
      </c>
      <c r="Q5" s="17" t="s">
        <v>34</v>
      </c>
      <c r="R5" s="17" t="s">
        <v>35</v>
      </c>
      <c r="S5" s="17" t="s">
        <v>147</v>
      </c>
      <c r="T5" s="17" t="s">
        <v>146</v>
      </c>
      <c r="U5" s="17" t="s">
        <v>28</v>
      </c>
      <c r="V5" s="18" t="s">
        <v>37</v>
      </c>
      <c r="W5" s="18" t="s">
        <v>8</v>
      </c>
      <c r="X5" s="19" t="s">
        <v>9</v>
      </c>
      <c r="Y5" s="19" t="s">
        <v>160</v>
      </c>
      <c r="Z5" s="19" t="s">
        <v>51</v>
      </c>
      <c r="AA5" s="19" t="s">
        <v>49</v>
      </c>
      <c r="AB5" s="19" t="s">
        <v>161</v>
      </c>
      <c r="AC5" s="19" t="s">
        <v>162</v>
      </c>
      <c r="AD5" s="19" t="s">
        <v>163</v>
      </c>
      <c r="AE5" s="19" t="s">
        <v>164</v>
      </c>
      <c r="AF5" s="19" t="s">
        <v>165</v>
      </c>
      <c r="AG5" s="19" t="s">
        <v>166</v>
      </c>
      <c r="AH5" s="19" t="s">
        <v>10</v>
      </c>
      <c r="AI5" s="19" t="s">
        <v>11</v>
      </c>
      <c r="AJ5" s="19" t="s">
        <v>12</v>
      </c>
      <c r="AK5" s="19" t="s">
        <v>53</v>
      </c>
      <c r="AL5" s="20" t="s">
        <v>13</v>
      </c>
      <c r="AM5" s="21" t="s">
        <v>14</v>
      </c>
      <c r="AN5" s="22" t="s">
        <v>194</v>
      </c>
      <c r="AO5" s="22" t="s">
        <v>15</v>
      </c>
      <c r="AP5" s="22" t="s">
        <v>16</v>
      </c>
      <c r="AQ5" s="22" t="s">
        <v>55</v>
      </c>
      <c r="AR5" s="22" t="s">
        <v>56</v>
      </c>
      <c r="AS5" s="22" t="s">
        <v>57</v>
      </c>
      <c r="AT5" s="22" t="s">
        <v>44</v>
      </c>
      <c r="AU5" s="22" t="s">
        <v>45</v>
      </c>
      <c r="AV5" s="22" t="s">
        <v>63</v>
      </c>
      <c r="AW5" s="23" t="s">
        <v>64</v>
      </c>
      <c r="AX5" s="23" t="s">
        <v>65</v>
      </c>
      <c r="AY5" s="37" t="s">
        <v>17</v>
      </c>
      <c r="AZ5" s="37" t="s">
        <v>157</v>
      </c>
      <c r="BA5" s="24" t="s">
        <v>42</v>
      </c>
      <c r="BB5" s="36" t="s">
        <v>73</v>
      </c>
      <c r="BC5" s="25" t="s">
        <v>4</v>
      </c>
      <c r="BD5" s="25" t="s">
        <v>18</v>
      </c>
      <c r="BE5" s="25" t="s">
        <v>19</v>
      </c>
      <c r="BF5" s="25" t="s">
        <v>20</v>
      </c>
      <c r="BG5" s="25" t="s">
        <v>21</v>
      </c>
      <c r="BH5" s="25" t="s">
        <v>22</v>
      </c>
      <c r="BI5" s="25" t="s">
        <v>174</v>
      </c>
      <c r="BJ5" s="25" t="s">
        <v>178</v>
      </c>
      <c r="BK5" s="25" t="s">
        <v>179</v>
      </c>
      <c r="BL5" s="25" t="s">
        <v>184</v>
      </c>
      <c r="BM5" s="25" t="s">
        <v>23</v>
      </c>
      <c r="BN5" s="26" t="s">
        <v>138</v>
      </c>
      <c r="BO5" s="34" t="s">
        <v>69</v>
      </c>
      <c r="BP5" s="35" t="s">
        <v>142</v>
      </c>
      <c r="BQ5" s="35" t="s">
        <v>71</v>
      </c>
      <c r="BR5" s="35" t="s">
        <v>70</v>
      </c>
      <c r="BS5" s="35" t="s">
        <v>141</v>
      </c>
      <c r="BT5" s="35" t="s">
        <v>140</v>
      </c>
      <c r="BU5" s="35" t="s">
        <v>149</v>
      </c>
      <c r="BV5" s="35" t="s">
        <v>150</v>
      </c>
      <c r="BW5" s="35" t="s">
        <v>151</v>
      </c>
      <c r="BX5" s="35" t="s">
        <v>152</v>
      </c>
      <c r="BY5" s="35" t="s">
        <v>156</v>
      </c>
      <c r="BZ5" s="35" t="s">
        <v>158</v>
      </c>
      <c r="CA5" s="35" t="s">
        <v>167</v>
      </c>
      <c r="CB5" s="35" t="s">
        <v>129</v>
      </c>
    </row>
    <row r="6" spans="2:82" hidden="1">
      <c r="B6" s="1" t="s">
        <v>26</v>
      </c>
      <c r="C6" s="1" t="s">
        <v>47</v>
      </c>
      <c r="D6" s="1" t="s">
        <v>27</v>
      </c>
      <c r="E6" s="1" t="s">
        <v>77</v>
      </c>
      <c r="F6" s="1">
        <v>126</v>
      </c>
      <c r="G6" s="1">
        <v>31.7</v>
      </c>
      <c r="H6" s="1">
        <v>2530</v>
      </c>
      <c r="K6" s="1">
        <v>2050</v>
      </c>
      <c r="L6" s="1">
        <v>4745</v>
      </c>
      <c r="M6" s="1">
        <v>1717</v>
      </c>
      <c r="N6" s="1">
        <v>2120</v>
      </c>
      <c r="O6" s="1">
        <v>1415</v>
      </c>
      <c r="P6" s="1">
        <v>1420</v>
      </c>
      <c r="Q6" s="1">
        <v>1066</v>
      </c>
      <c r="R6" s="1">
        <v>1149</v>
      </c>
      <c r="S6" s="1">
        <v>1923</v>
      </c>
      <c r="T6" s="1">
        <v>5200</v>
      </c>
      <c r="U6" s="1" t="s">
        <v>39</v>
      </c>
      <c r="V6" s="1" t="s">
        <v>36</v>
      </c>
      <c r="W6" s="1" t="s">
        <v>38</v>
      </c>
      <c r="X6" s="1">
        <v>4</v>
      </c>
      <c r="Y6" s="1" t="s">
        <v>48</v>
      </c>
      <c r="Z6" s="1" t="s">
        <v>52</v>
      </c>
      <c r="AA6" s="1" t="s">
        <v>50</v>
      </c>
      <c r="AB6" s="1">
        <v>110</v>
      </c>
      <c r="AC6" s="27">
        <f>AB6*0.735499</f>
        <v>80.904889999999995</v>
      </c>
      <c r="AD6" s="1">
        <v>2800</v>
      </c>
      <c r="AE6" s="1">
        <v>29</v>
      </c>
      <c r="AF6" s="27">
        <f>AE6*9.80665</f>
        <v>284.39285000000001</v>
      </c>
      <c r="AG6" s="1">
        <v>1800</v>
      </c>
      <c r="AH6" s="1">
        <v>4009</v>
      </c>
      <c r="AI6" s="1">
        <v>104</v>
      </c>
      <c r="AJ6" s="1">
        <v>118</v>
      </c>
      <c r="AK6" s="1">
        <v>100</v>
      </c>
      <c r="AL6" s="1" t="s">
        <v>54</v>
      </c>
      <c r="AM6" s="1" t="s">
        <v>43</v>
      </c>
      <c r="AN6" s="1">
        <v>5.5</v>
      </c>
      <c r="AO6" s="1" t="s">
        <v>181</v>
      </c>
      <c r="AP6" s="1" t="s">
        <v>181</v>
      </c>
      <c r="AQ6" s="1" t="s">
        <v>59</v>
      </c>
      <c r="AR6" s="1" t="s">
        <v>58</v>
      </c>
      <c r="AS6" s="1" t="s">
        <v>60</v>
      </c>
      <c r="AT6" s="1" t="s">
        <v>62</v>
      </c>
      <c r="AU6" s="1" t="s">
        <v>61</v>
      </c>
      <c r="AV6" s="1" t="s">
        <v>66</v>
      </c>
      <c r="AW6" s="1" t="s">
        <v>67</v>
      </c>
      <c r="AX6" s="1">
        <v>4</v>
      </c>
      <c r="AY6" s="1" t="s">
        <v>50</v>
      </c>
      <c r="AZ6" s="1" t="s">
        <v>50</v>
      </c>
      <c r="BA6" s="1" t="s">
        <v>72</v>
      </c>
      <c r="BB6" s="1">
        <v>300</v>
      </c>
      <c r="BC6" s="1" t="s">
        <v>74</v>
      </c>
      <c r="BD6" s="32">
        <v>5.3390000000000004</v>
      </c>
      <c r="BE6" s="1">
        <v>2.7919999999999998</v>
      </c>
      <c r="BF6" s="1">
        <v>1.593</v>
      </c>
      <c r="BG6" s="1">
        <v>1</v>
      </c>
      <c r="BH6" s="1">
        <v>0.78800000000000003</v>
      </c>
      <c r="BM6" s="1">
        <v>5.3390000000000004</v>
      </c>
      <c r="BN6" s="1">
        <v>4.625</v>
      </c>
      <c r="BO6" s="1" t="s">
        <v>58</v>
      </c>
      <c r="BP6" s="1" t="s">
        <v>58</v>
      </c>
      <c r="BQ6" s="1" t="s">
        <v>58</v>
      </c>
      <c r="BR6" s="1" t="s">
        <v>58</v>
      </c>
      <c r="BS6" s="1" t="s">
        <v>50</v>
      </c>
      <c r="BT6" s="1" t="s">
        <v>50</v>
      </c>
      <c r="BU6" s="1" t="s">
        <v>50</v>
      </c>
      <c r="BV6" s="1" t="s">
        <v>50</v>
      </c>
      <c r="BW6" s="1" t="s">
        <v>50</v>
      </c>
      <c r="BX6" s="1" t="s">
        <v>50</v>
      </c>
      <c r="BY6" s="1" t="s">
        <v>50</v>
      </c>
      <c r="BZ6" s="1" t="s">
        <v>50</v>
      </c>
      <c r="CA6" s="1" t="s">
        <v>50</v>
      </c>
      <c r="CB6" s="1" t="s">
        <v>50</v>
      </c>
    </row>
    <row r="7" spans="2:82" hidden="1">
      <c r="B7" s="1" t="s">
        <v>26</v>
      </c>
      <c r="C7" s="1" t="s">
        <v>47</v>
      </c>
      <c r="D7" s="1" t="s">
        <v>27</v>
      </c>
      <c r="E7" s="1" t="s">
        <v>78</v>
      </c>
      <c r="F7" s="1">
        <v>126</v>
      </c>
      <c r="G7" s="1">
        <v>31.7</v>
      </c>
      <c r="H7" s="1">
        <v>2530</v>
      </c>
      <c r="K7" s="1">
        <v>1985</v>
      </c>
      <c r="L7" s="1">
        <v>5090</v>
      </c>
      <c r="M7" s="1">
        <v>1720</v>
      </c>
      <c r="N7" s="1">
        <v>2120</v>
      </c>
      <c r="O7" s="1">
        <v>1415</v>
      </c>
      <c r="P7" s="1">
        <v>1420</v>
      </c>
      <c r="Q7" s="1">
        <v>1065</v>
      </c>
      <c r="R7" s="1">
        <v>1495</v>
      </c>
      <c r="S7" s="1">
        <v>1955</v>
      </c>
      <c r="T7" s="1">
        <v>5200</v>
      </c>
      <c r="U7" s="1" t="s">
        <v>39</v>
      </c>
      <c r="V7" s="1" t="s">
        <v>36</v>
      </c>
      <c r="W7" s="1" t="s">
        <v>38</v>
      </c>
      <c r="X7" s="1">
        <v>4</v>
      </c>
      <c r="Y7" s="1" t="s">
        <v>48</v>
      </c>
      <c r="Z7" s="1" t="s">
        <v>52</v>
      </c>
      <c r="AA7" s="1" t="s">
        <v>50</v>
      </c>
      <c r="AB7" s="1">
        <v>110</v>
      </c>
      <c r="AC7" s="27">
        <f>AB7*0.735499</f>
        <v>80.904889999999995</v>
      </c>
      <c r="AD7" s="1">
        <v>2800</v>
      </c>
      <c r="AE7" s="1">
        <v>29</v>
      </c>
      <c r="AF7" s="27">
        <f>AE7*9.80665</f>
        <v>284.39285000000001</v>
      </c>
      <c r="AG7" s="1">
        <v>1800</v>
      </c>
      <c r="AH7" s="1">
        <v>4009</v>
      </c>
      <c r="AI7" s="1">
        <v>104</v>
      </c>
      <c r="AJ7" s="1">
        <v>118</v>
      </c>
      <c r="AK7" s="1">
        <v>100</v>
      </c>
      <c r="AL7" s="1" t="s">
        <v>54</v>
      </c>
      <c r="AM7" s="1" t="s">
        <v>43</v>
      </c>
      <c r="AN7" s="1">
        <v>5.5</v>
      </c>
      <c r="AO7" s="1" t="s">
        <v>181</v>
      </c>
      <c r="AP7" s="1" t="s">
        <v>181</v>
      </c>
      <c r="AQ7" s="1" t="s">
        <v>59</v>
      </c>
      <c r="AR7" s="1" t="s">
        <v>58</v>
      </c>
      <c r="AS7" s="1" t="s">
        <v>60</v>
      </c>
      <c r="AT7" s="1" t="s">
        <v>62</v>
      </c>
      <c r="AU7" s="1" t="s">
        <v>61</v>
      </c>
      <c r="AV7" s="1" t="s">
        <v>66</v>
      </c>
      <c r="AW7" s="1" t="s">
        <v>67</v>
      </c>
      <c r="AX7" s="1">
        <v>4</v>
      </c>
      <c r="AY7" s="1" t="s">
        <v>50</v>
      </c>
      <c r="AZ7" s="1" t="s">
        <v>50</v>
      </c>
      <c r="BA7" s="1" t="s">
        <v>72</v>
      </c>
      <c r="BB7" s="1">
        <v>300</v>
      </c>
      <c r="BC7" s="1" t="s">
        <v>74</v>
      </c>
      <c r="BD7" s="32">
        <v>5.3390000000000004</v>
      </c>
      <c r="BE7" s="1">
        <v>2.7919999999999998</v>
      </c>
      <c r="BF7" s="1">
        <v>1.593</v>
      </c>
      <c r="BG7" s="1">
        <v>1</v>
      </c>
      <c r="BH7" s="1">
        <v>0.78800000000000003</v>
      </c>
      <c r="BM7" s="1">
        <v>5.3390000000000004</v>
      </c>
      <c r="BN7" s="1">
        <v>4.625</v>
      </c>
      <c r="BO7" s="1" t="s">
        <v>58</v>
      </c>
      <c r="BP7" s="1" t="s">
        <v>58</v>
      </c>
      <c r="BQ7" s="1" t="s">
        <v>58</v>
      </c>
      <c r="BR7" s="1" t="s">
        <v>50</v>
      </c>
      <c r="BS7" s="1" t="s">
        <v>50</v>
      </c>
      <c r="BT7" s="1" t="s">
        <v>50</v>
      </c>
      <c r="BU7" s="1" t="s">
        <v>50</v>
      </c>
      <c r="BV7" s="1" t="s">
        <v>50</v>
      </c>
      <c r="BW7" s="1" t="s">
        <v>50</v>
      </c>
      <c r="BX7" s="1" t="s">
        <v>50</v>
      </c>
      <c r="BY7" s="1" t="s">
        <v>50</v>
      </c>
      <c r="BZ7" s="1" t="s">
        <v>50</v>
      </c>
      <c r="CA7" s="1" t="s">
        <v>50</v>
      </c>
      <c r="CB7" s="1" t="s">
        <v>50</v>
      </c>
    </row>
    <row r="8" spans="2:82" hidden="1">
      <c r="B8" s="1" t="s">
        <v>26</v>
      </c>
      <c r="C8" s="1" t="s">
        <v>47</v>
      </c>
      <c r="D8" s="1" t="s">
        <v>27</v>
      </c>
      <c r="E8" s="1" t="s">
        <v>79</v>
      </c>
      <c r="F8" s="1">
        <v>126</v>
      </c>
      <c r="G8" s="1">
        <v>31.7</v>
      </c>
      <c r="H8" s="1">
        <v>3405</v>
      </c>
      <c r="K8" s="1">
        <v>2860</v>
      </c>
      <c r="L8" s="1">
        <v>6430</v>
      </c>
      <c r="M8" s="1">
        <v>1720</v>
      </c>
      <c r="N8" s="1">
        <v>2155</v>
      </c>
      <c r="O8" s="1">
        <v>1415</v>
      </c>
      <c r="P8" s="1">
        <v>1420</v>
      </c>
      <c r="Q8" s="1">
        <v>1065</v>
      </c>
      <c r="R8" s="1">
        <v>1960</v>
      </c>
      <c r="S8" s="1">
        <v>2010</v>
      </c>
      <c r="T8" s="1">
        <v>5200</v>
      </c>
      <c r="U8" s="1" t="s">
        <v>39</v>
      </c>
      <c r="V8" s="1" t="s">
        <v>36</v>
      </c>
      <c r="W8" s="1" t="s">
        <v>38</v>
      </c>
      <c r="X8" s="1">
        <v>4</v>
      </c>
      <c r="Y8" s="1" t="s">
        <v>48</v>
      </c>
      <c r="Z8" s="1" t="s">
        <v>52</v>
      </c>
      <c r="AA8" s="1" t="s">
        <v>50</v>
      </c>
      <c r="AB8" s="1">
        <v>110</v>
      </c>
      <c r="AC8" s="27">
        <f>AB8*0.735499</f>
        <v>80.904889999999995</v>
      </c>
      <c r="AD8" s="1">
        <v>2800</v>
      </c>
      <c r="AE8" s="1">
        <v>29</v>
      </c>
      <c r="AF8" s="27">
        <f>AE8*9.80665</f>
        <v>284.39285000000001</v>
      </c>
      <c r="AG8" s="1">
        <v>1800</v>
      </c>
      <c r="AH8" s="1">
        <v>4009</v>
      </c>
      <c r="AI8" s="1">
        <v>104</v>
      </c>
      <c r="AJ8" s="1">
        <v>118</v>
      </c>
      <c r="AK8" s="1">
        <v>100</v>
      </c>
      <c r="AL8" s="1" t="s">
        <v>54</v>
      </c>
      <c r="AM8" s="1" t="s">
        <v>43</v>
      </c>
      <c r="AN8" s="1">
        <v>7.2</v>
      </c>
      <c r="AO8" s="1" t="s">
        <v>181</v>
      </c>
      <c r="AP8" s="1" t="s">
        <v>181</v>
      </c>
      <c r="AQ8" s="1" t="s">
        <v>59</v>
      </c>
      <c r="AR8" s="1" t="s">
        <v>58</v>
      </c>
      <c r="AS8" s="1" t="s">
        <v>60</v>
      </c>
      <c r="AT8" s="1" t="s">
        <v>62</v>
      </c>
      <c r="AU8" s="1" t="s">
        <v>61</v>
      </c>
      <c r="AV8" s="1" t="s">
        <v>66</v>
      </c>
      <c r="AW8" s="1" t="s">
        <v>67</v>
      </c>
      <c r="AX8" s="1">
        <v>4</v>
      </c>
      <c r="AY8" s="1" t="s">
        <v>50</v>
      </c>
      <c r="AZ8" s="1" t="s">
        <v>50</v>
      </c>
      <c r="BA8" s="1" t="s">
        <v>72</v>
      </c>
      <c r="BB8" s="1">
        <v>300</v>
      </c>
      <c r="BC8" s="1" t="s">
        <v>74</v>
      </c>
      <c r="BD8" s="32">
        <v>5.3390000000000004</v>
      </c>
      <c r="BE8" s="1">
        <v>2.7919999999999998</v>
      </c>
      <c r="BF8" s="1">
        <v>1.593</v>
      </c>
      <c r="BG8" s="1">
        <v>1</v>
      </c>
      <c r="BH8" s="1">
        <v>0.78800000000000003</v>
      </c>
      <c r="BM8" s="1">
        <v>5.3390000000000004</v>
      </c>
      <c r="BN8" s="1">
        <v>4.625</v>
      </c>
      <c r="BO8" s="1" t="s">
        <v>58</v>
      </c>
      <c r="BP8" s="1" t="s">
        <v>58</v>
      </c>
      <c r="BQ8" s="1" t="s">
        <v>58</v>
      </c>
      <c r="BR8" s="1" t="s">
        <v>58</v>
      </c>
      <c r="BS8" s="1" t="s">
        <v>50</v>
      </c>
      <c r="BT8" s="1" t="s">
        <v>50</v>
      </c>
      <c r="BU8" s="1" t="s">
        <v>50</v>
      </c>
      <c r="BV8" s="1" t="s">
        <v>50</v>
      </c>
      <c r="BW8" s="1" t="s">
        <v>50</v>
      </c>
      <c r="BX8" s="1" t="s">
        <v>50</v>
      </c>
      <c r="BY8" s="1" t="s">
        <v>50</v>
      </c>
      <c r="BZ8" s="1" t="s">
        <v>50</v>
      </c>
      <c r="CA8" s="1" t="s">
        <v>50</v>
      </c>
      <c r="CB8" s="1" t="s">
        <v>50</v>
      </c>
    </row>
    <row r="9" spans="2:82" hidden="1">
      <c r="B9" s="1" t="s">
        <v>26</v>
      </c>
      <c r="C9" s="1" t="s">
        <v>207</v>
      </c>
      <c r="D9" s="1" t="s">
        <v>208</v>
      </c>
      <c r="E9" s="1" t="s">
        <v>209</v>
      </c>
      <c r="F9" s="1">
        <v>121</v>
      </c>
      <c r="G9" s="1">
        <v>33.1</v>
      </c>
      <c r="H9" s="1">
        <v>2530</v>
      </c>
      <c r="L9" s="1">
        <v>5075</v>
      </c>
      <c r="M9" s="1">
        <v>1720</v>
      </c>
      <c r="N9" s="1">
        <v>2115</v>
      </c>
      <c r="O9" s="1">
        <v>1415</v>
      </c>
      <c r="P9" s="1">
        <v>1420</v>
      </c>
      <c r="Q9" s="1">
        <v>1065</v>
      </c>
      <c r="R9" s="1">
        <v>1480</v>
      </c>
      <c r="S9" s="1">
        <v>1945</v>
      </c>
      <c r="T9" s="1">
        <v>5200</v>
      </c>
      <c r="U9" s="1" t="s">
        <v>39</v>
      </c>
      <c r="V9" s="1" t="s">
        <v>36</v>
      </c>
      <c r="W9" s="1" t="s">
        <v>38</v>
      </c>
      <c r="X9" s="1">
        <v>4</v>
      </c>
      <c r="Y9" s="1" t="s">
        <v>48</v>
      </c>
      <c r="Z9" s="1" t="s">
        <v>52</v>
      </c>
      <c r="AA9" s="1" t="s">
        <v>50</v>
      </c>
      <c r="AB9" s="1">
        <v>110</v>
      </c>
      <c r="AC9" s="27">
        <f>AB9*0.735499</f>
        <v>80.904889999999995</v>
      </c>
      <c r="AD9" s="1">
        <v>2800</v>
      </c>
      <c r="AE9" s="1">
        <v>29</v>
      </c>
      <c r="AF9" s="27">
        <f>AE9*9.80665</f>
        <v>284.39285000000001</v>
      </c>
      <c r="AG9" s="1">
        <v>1800</v>
      </c>
      <c r="AH9" s="1">
        <v>4009</v>
      </c>
      <c r="AI9" s="1">
        <v>104</v>
      </c>
      <c r="AJ9" s="1">
        <v>118</v>
      </c>
      <c r="AK9" s="1">
        <v>100</v>
      </c>
      <c r="AL9" s="1" t="s">
        <v>54</v>
      </c>
      <c r="AM9" s="1" t="s">
        <v>143</v>
      </c>
      <c r="AN9" s="1">
        <v>5.5</v>
      </c>
      <c r="AO9" s="1" t="s">
        <v>181</v>
      </c>
      <c r="AP9" s="1" t="s">
        <v>181</v>
      </c>
      <c r="AQ9" s="1" t="s">
        <v>59</v>
      </c>
      <c r="AR9" s="1" t="s">
        <v>58</v>
      </c>
      <c r="AS9" s="1" t="s">
        <v>60</v>
      </c>
      <c r="AT9" s="1" t="s">
        <v>62</v>
      </c>
      <c r="AU9" s="1" t="s">
        <v>61</v>
      </c>
      <c r="AV9" s="1" t="s">
        <v>211</v>
      </c>
      <c r="AW9" s="1" t="s">
        <v>212</v>
      </c>
      <c r="AX9" s="1">
        <v>4</v>
      </c>
      <c r="AY9" s="1" t="s">
        <v>50</v>
      </c>
      <c r="AZ9" s="1" t="s">
        <v>50</v>
      </c>
      <c r="BA9" s="1" t="s">
        <v>72</v>
      </c>
      <c r="BB9" s="1">
        <v>300</v>
      </c>
      <c r="BC9" s="1" t="s">
        <v>74</v>
      </c>
      <c r="BD9" s="32">
        <v>5.3390000000000004</v>
      </c>
      <c r="BE9" s="1">
        <v>2.7919999999999998</v>
      </c>
      <c r="BF9" s="1">
        <v>1.593</v>
      </c>
      <c r="BG9" s="1">
        <v>1</v>
      </c>
      <c r="BH9" s="1">
        <v>0.78800000000000003</v>
      </c>
      <c r="BM9" s="1">
        <v>5.3390000000000004</v>
      </c>
      <c r="BN9" s="1">
        <v>4.625</v>
      </c>
    </row>
    <row r="10" spans="2:82" hidden="1">
      <c r="B10" s="1" t="s">
        <v>26</v>
      </c>
      <c r="C10" s="1" t="s">
        <v>207</v>
      </c>
      <c r="D10" s="1" t="s">
        <v>208</v>
      </c>
      <c r="E10" s="1" t="s">
        <v>210</v>
      </c>
      <c r="F10" s="1">
        <v>121</v>
      </c>
      <c r="G10" s="1">
        <v>33.1</v>
      </c>
      <c r="H10" s="1">
        <v>3405</v>
      </c>
      <c r="L10" s="1">
        <v>6430</v>
      </c>
      <c r="M10" s="1">
        <v>1720</v>
      </c>
      <c r="N10" s="1">
        <v>2110</v>
      </c>
      <c r="O10" s="1">
        <v>1435</v>
      </c>
      <c r="P10" s="1">
        <v>1440</v>
      </c>
      <c r="Q10" s="1">
        <v>1065</v>
      </c>
      <c r="R10" s="1">
        <v>1960</v>
      </c>
      <c r="S10" s="1">
        <v>2010</v>
      </c>
      <c r="T10" s="1">
        <v>5200</v>
      </c>
      <c r="U10" s="1" t="s">
        <v>39</v>
      </c>
      <c r="V10" s="1" t="s">
        <v>36</v>
      </c>
      <c r="W10" s="1" t="s">
        <v>38</v>
      </c>
      <c r="X10" s="1">
        <v>4</v>
      </c>
      <c r="Y10" s="1" t="s">
        <v>48</v>
      </c>
      <c r="Z10" s="1" t="s">
        <v>52</v>
      </c>
      <c r="AA10" s="1" t="s">
        <v>50</v>
      </c>
      <c r="AB10" s="1">
        <v>110</v>
      </c>
      <c r="AC10" s="27">
        <f>AB10*0.735499</f>
        <v>80.904889999999995</v>
      </c>
      <c r="AD10" s="1">
        <v>2800</v>
      </c>
      <c r="AE10" s="1">
        <v>29</v>
      </c>
      <c r="AF10" s="27">
        <f>AE10*9.80665</f>
        <v>284.39285000000001</v>
      </c>
      <c r="AG10" s="1">
        <v>1800</v>
      </c>
      <c r="AH10" s="1">
        <v>4009</v>
      </c>
      <c r="AI10" s="1">
        <v>104</v>
      </c>
      <c r="AJ10" s="1">
        <v>118</v>
      </c>
      <c r="AK10" s="1">
        <v>100</v>
      </c>
      <c r="AL10" s="1" t="s">
        <v>54</v>
      </c>
      <c r="AM10" s="1" t="s">
        <v>143</v>
      </c>
      <c r="AN10" s="1">
        <v>5.5</v>
      </c>
      <c r="AO10" s="1" t="s">
        <v>181</v>
      </c>
      <c r="AP10" s="1" t="s">
        <v>181</v>
      </c>
      <c r="AQ10" s="1" t="s">
        <v>59</v>
      </c>
      <c r="AR10" s="1" t="s">
        <v>58</v>
      </c>
      <c r="AS10" s="1" t="s">
        <v>60</v>
      </c>
      <c r="AT10" s="1" t="s">
        <v>62</v>
      </c>
      <c r="AU10" s="1" t="s">
        <v>61</v>
      </c>
      <c r="AV10" s="1" t="s">
        <v>211</v>
      </c>
      <c r="AW10" s="1" t="s">
        <v>212</v>
      </c>
      <c r="AX10" s="1">
        <v>4</v>
      </c>
      <c r="AY10" s="1" t="s">
        <v>50</v>
      </c>
      <c r="AZ10" s="1" t="s">
        <v>50</v>
      </c>
      <c r="BA10" s="1" t="s">
        <v>72</v>
      </c>
      <c r="BB10" s="1">
        <v>300</v>
      </c>
      <c r="BC10" s="1" t="s">
        <v>74</v>
      </c>
      <c r="BD10" s="32">
        <v>5.3390000000000004</v>
      </c>
      <c r="BE10" s="1">
        <v>2.7919999999999998</v>
      </c>
      <c r="BF10" s="1">
        <v>1.593</v>
      </c>
      <c r="BG10" s="1">
        <v>1</v>
      </c>
      <c r="BH10" s="1">
        <v>0.78800000000000003</v>
      </c>
      <c r="BM10" s="1">
        <v>5.3390000000000004</v>
      </c>
      <c r="BN10" s="1">
        <v>4.625</v>
      </c>
    </row>
    <row r="11" spans="2:82" hidden="1">
      <c r="B11" s="1" t="s">
        <v>26</v>
      </c>
      <c r="C11" s="1" t="s">
        <v>47</v>
      </c>
      <c r="D11" s="1" t="s">
        <v>27</v>
      </c>
      <c r="E11" s="1" t="s">
        <v>81</v>
      </c>
      <c r="F11" s="1">
        <v>113</v>
      </c>
      <c r="G11" s="1">
        <v>25.5</v>
      </c>
      <c r="H11" s="1">
        <v>4000</v>
      </c>
      <c r="K11" s="1">
        <v>5575</v>
      </c>
      <c r="L11" s="1">
        <v>7185</v>
      </c>
      <c r="M11" s="1">
        <v>1870</v>
      </c>
      <c r="N11" s="1">
        <v>2140</v>
      </c>
      <c r="O11" s="1">
        <v>1405</v>
      </c>
      <c r="P11" s="1">
        <v>1435</v>
      </c>
      <c r="Q11" s="1">
        <v>1065</v>
      </c>
      <c r="R11" s="1">
        <v>2120</v>
      </c>
      <c r="S11" s="1">
        <v>2368</v>
      </c>
      <c r="T11" s="1">
        <v>7000</v>
      </c>
      <c r="U11" s="1" t="s">
        <v>145</v>
      </c>
      <c r="V11" s="1" t="s">
        <v>36</v>
      </c>
      <c r="W11" s="1" t="s">
        <v>38</v>
      </c>
      <c r="X11" s="1">
        <v>4</v>
      </c>
      <c r="Y11" s="1" t="s">
        <v>48</v>
      </c>
      <c r="Z11" s="1" t="s">
        <v>52</v>
      </c>
      <c r="AA11" s="1" t="s">
        <v>50</v>
      </c>
      <c r="AB11" s="1">
        <v>110</v>
      </c>
      <c r="AC11" s="27">
        <f>AB11*0.735499</f>
        <v>80.904889999999995</v>
      </c>
      <c r="AD11" s="1">
        <v>2800</v>
      </c>
      <c r="AE11" s="1">
        <v>29</v>
      </c>
      <c r="AF11" s="27">
        <f>AE11*9.80665</f>
        <v>284.39285000000001</v>
      </c>
      <c r="AG11" s="1">
        <v>1800</v>
      </c>
      <c r="AH11" s="1">
        <v>4009</v>
      </c>
      <c r="AI11" s="1">
        <v>104</v>
      </c>
      <c r="AJ11" s="1">
        <v>118</v>
      </c>
      <c r="AK11" s="1">
        <v>100</v>
      </c>
      <c r="AL11" s="1" t="s">
        <v>54</v>
      </c>
      <c r="AM11" s="1" t="s">
        <v>143</v>
      </c>
      <c r="AN11" s="1">
        <v>8.3000000000000007</v>
      </c>
      <c r="AO11" s="1" t="s">
        <v>181</v>
      </c>
      <c r="AP11" s="1" t="s">
        <v>181</v>
      </c>
      <c r="AQ11" s="1" t="s">
        <v>59</v>
      </c>
      <c r="AR11" s="1" t="s">
        <v>58</v>
      </c>
      <c r="AS11" s="1" t="s">
        <v>60</v>
      </c>
      <c r="AT11" s="1" t="s">
        <v>62</v>
      </c>
      <c r="AU11" s="1" t="s">
        <v>61</v>
      </c>
      <c r="AV11" s="1" t="s">
        <v>148</v>
      </c>
      <c r="AW11" s="1" t="s">
        <v>144</v>
      </c>
      <c r="AX11" s="1">
        <v>6</v>
      </c>
      <c r="AY11" s="1" t="s">
        <v>50</v>
      </c>
      <c r="AZ11" s="1" t="s">
        <v>50</v>
      </c>
      <c r="BA11" s="1" t="s">
        <v>72</v>
      </c>
      <c r="BB11" s="1">
        <v>300</v>
      </c>
      <c r="BC11" s="1" t="s">
        <v>74</v>
      </c>
      <c r="BD11" s="32">
        <v>5.3390000000000004</v>
      </c>
      <c r="BE11" s="1">
        <v>2.7919999999999998</v>
      </c>
      <c r="BF11" s="1">
        <v>1.593</v>
      </c>
      <c r="BG11" s="1">
        <v>1</v>
      </c>
      <c r="BH11" s="1">
        <v>0.78800000000000003</v>
      </c>
      <c r="BM11" s="1">
        <v>5.3390000000000004</v>
      </c>
      <c r="BN11" s="1">
        <v>5.125</v>
      </c>
      <c r="BO11" s="1" t="s">
        <v>58</v>
      </c>
      <c r="BP11" s="1" t="s">
        <v>58</v>
      </c>
      <c r="BQ11" s="1" t="s">
        <v>58</v>
      </c>
      <c r="BR11" s="1" t="s">
        <v>58</v>
      </c>
      <c r="BS11" s="1" t="s">
        <v>58</v>
      </c>
      <c r="BT11" s="1" t="s">
        <v>58</v>
      </c>
      <c r="BU11" s="1" t="s">
        <v>50</v>
      </c>
      <c r="BV11" s="1" t="s">
        <v>50</v>
      </c>
      <c r="BW11" s="1" t="s">
        <v>50</v>
      </c>
      <c r="BX11" s="1" t="s">
        <v>50</v>
      </c>
      <c r="BY11" s="1" t="s">
        <v>50</v>
      </c>
      <c r="BZ11" s="1" t="s">
        <v>50</v>
      </c>
      <c r="CA11" s="1" t="s">
        <v>50</v>
      </c>
      <c r="CB11" s="1" t="s">
        <v>50</v>
      </c>
    </row>
    <row r="12" spans="2:82" hidden="1">
      <c r="B12" s="1" t="s">
        <v>26</v>
      </c>
      <c r="C12" s="1" t="s">
        <v>47</v>
      </c>
      <c r="D12" s="1" t="s">
        <v>27</v>
      </c>
      <c r="E12" s="1" t="s">
        <v>80</v>
      </c>
      <c r="F12" s="1">
        <v>113</v>
      </c>
      <c r="G12" s="1">
        <v>27.6</v>
      </c>
      <c r="H12" s="1">
        <v>3380</v>
      </c>
      <c r="K12" s="1">
        <v>2835</v>
      </c>
      <c r="L12" s="1">
        <v>6345</v>
      </c>
      <c r="M12" s="1">
        <v>1870</v>
      </c>
      <c r="N12" s="1">
        <v>2140</v>
      </c>
      <c r="O12" s="1">
        <v>1405</v>
      </c>
      <c r="P12" s="1">
        <v>1435</v>
      </c>
      <c r="Q12" s="1">
        <v>1065</v>
      </c>
      <c r="R12" s="1">
        <v>1900</v>
      </c>
      <c r="S12" s="1">
        <v>2147</v>
      </c>
      <c r="T12" s="1">
        <v>7000</v>
      </c>
      <c r="U12" s="1" t="s">
        <v>145</v>
      </c>
      <c r="V12" s="1" t="s">
        <v>36</v>
      </c>
      <c r="W12" s="1" t="s">
        <v>38</v>
      </c>
      <c r="X12" s="1">
        <v>4</v>
      </c>
      <c r="Y12" s="1" t="s">
        <v>48</v>
      </c>
      <c r="Z12" s="1" t="s">
        <v>52</v>
      </c>
      <c r="AA12" s="1" t="s">
        <v>50</v>
      </c>
      <c r="AB12" s="1">
        <v>110</v>
      </c>
      <c r="AC12" s="27">
        <f>AB12*0.735499</f>
        <v>80.904889999999995</v>
      </c>
      <c r="AD12" s="1">
        <v>2800</v>
      </c>
      <c r="AE12" s="1">
        <v>29</v>
      </c>
      <c r="AF12" s="27">
        <f>AE12*9.80665</f>
        <v>284.39285000000001</v>
      </c>
      <c r="AG12" s="1">
        <v>1800</v>
      </c>
      <c r="AH12" s="1">
        <v>4009</v>
      </c>
      <c r="AI12" s="1">
        <v>104</v>
      </c>
      <c r="AJ12" s="1">
        <v>118</v>
      </c>
      <c r="AK12" s="1">
        <v>100</v>
      </c>
      <c r="AL12" s="1" t="s">
        <v>54</v>
      </c>
      <c r="AM12" s="1" t="s">
        <v>143</v>
      </c>
      <c r="AN12" s="1">
        <v>7.1</v>
      </c>
      <c r="AO12" s="1" t="s">
        <v>181</v>
      </c>
      <c r="AP12" s="1" t="s">
        <v>181</v>
      </c>
      <c r="AQ12" s="1" t="s">
        <v>59</v>
      </c>
      <c r="AR12" s="1" t="s">
        <v>58</v>
      </c>
      <c r="AS12" s="1" t="s">
        <v>60</v>
      </c>
      <c r="AT12" s="1" t="s">
        <v>62</v>
      </c>
      <c r="AU12" s="1" t="s">
        <v>61</v>
      </c>
      <c r="AV12" s="1" t="s">
        <v>139</v>
      </c>
      <c r="AW12" s="1" t="s">
        <v>144</v>
      </c>
      <c r="AX12" s="1">
        <v>6</v>
      </c>
      <c r="AY12" s="1" t="s">
        <v>50</v>
      </c>
      <c r="AZ12" s="1" t="s">
        <v>50</v>
      </c>
      <c r="BA12" s="1" t="s">
        <v>72</v>
      </c>
      <c r="BB12" s="1">
        <v>300</v>
      </c>
      <c r="BC12" s="1" t="s">
        <v>74</v>
      </c>
      <c r="BD12" s="32">
        <v>5.3390000000000004</v>
      </c>
      <c r="BE12" s="1">
        <v>2.7919999999999998</v>
      </c>
      <c r="BF12" s="1">
        <v>1.593</v>
      </c>
      <c r="BG12" s="1">
        <v>1</v>
      </c>
      <c r="BH12" s="1">
        <v>0.78800000000000003</v>
      </c>
      <c r="BM12" s="1">
        <v>5.3390000000000004</v>
      </c>
      <c r="BN12" s="1">
        <v>5.125</v>
      </c>
      <c r="BO12" s="1" t="s">
        <v>58</v>
      </c>
      <c r="BP12" s="1" t="s">
        <v>58</v>
      </c>
      <c r="BQ12" s="1" t="s">
        <v>58</v>
      </c>
      <c r="BR12" s="1" t="s">
        <v>58</v>
      </c>
      <c r="BS12" s="1" t="s">
        <v>58</v>
      </c>
      <c r="BT12" s="1" t="s">
        <v>58</v>
      </c>
      <c r="BU12" s="1" t="s">
        <v>50</v>
      </c>
      <c r="BV12" s="1" t="s">
        <v>50</v>
      </c>
      <c r="BW12" s="1" t="s">
        <v>50</v>
      </c>
      <c r="BX12" s="1" t="s">
        <v>50</v>
      </c>
      <c r="BY12" s="1" t="s">
        <v>50</v>
      </c>
      <c r="BZ12" s="1" t="s">
        <v>50</v>
      </c>
      <c r="CA12" s="1" t="s">
        <v>50</v>
      </c>
      <c r="CB12" s="1" t="s">
        <v>50</v>
      </c>
    </row>
    <row r="13" spans="2:82" hidden="1">
      <c r="B13" s="1" t="s">
        <v>26</v>
      </c>
      <c r="C13" s="1" t="s">
        <v>47</v>
      </c>
      <c r="D13" s="1" t="s">
        <v>27</v>
      </c>
      <c r="E13" s="1" t="s">
        <v>86</v>
      </c>
      <c r="F13" s="1">
        <v>98</v>
      </c>
      <c r="G13" s="1">
        <v>32.6</v>
      </c>
      <c r="H13" s="1">
        <v>3380</v>
      </c>
      <c r="K13" s="1">
        <v>2900</v>
      </c>
      <c r="L13" s="1">
        <v>6026</v>
      </c>
      <c r="M13" s="1">
        <v>1945</v>
      </c>
      <c r="N13" s="1">
        <v>2165</v>
      </c>
      <c r="O13" s="1">
        <v>1455</v>
      </c>
      <c r="P13" s="1">
        <v>1480</v>
      </c>
      <c r="Q13" s="1">
        <v>1066</v>
      </c>
      <c r="R13" s="1">
        <v>1580</v>
      </c>
      <c r="S13" s="1">
        <v>2274</v>
      </c>
      <c r="T13" s="1">
        <v>7500</v>
      </c>
      <c r="U13" s="1" t="s">
        <v>145</v>
      </c>
      <c r="V13" s="1" t="s">
        <v>36</v>
      </c>
      <c r="W13" s="1" t="s">
        <v>38</v>
      </c>
      <c r="X13" s="1">
        <v>4</v>
      </c>
      <c r="Y13" s="1" t="s">
        <v>48</v>
      </c>
      <c r="Z13" s="1" t="s">
        <v>52</v>
      </c>
      <c r="AA13" s="1" t="s">
        <v>50</v>
      </c>
      <c r="AB13" s="1">
        <v>110</v>
      </c>
      <c r="AC13" s="27">
        <f>AB13*0.735499</f>
        <v>80.904889999999995</v>
      </c>
      <c r="AD13" s="1">
        <v>2800</v>
      </c>
      <c r="AE13" s="1">
        <v>29</v>
      </c>
      <c r="AF13" s="27">
        <f>AE13*9.80665</f>
        <v>284.39285000000001</v>
      </c>
      <c r="AG13" s="1">
        <v>1800</v>
      </c>
      <c r="AH13" s="1">
        <v>4009</v>
      </c>
      <c r="AI13" s="1">
        <v>104</v>
      </c>
      <c r="AJ13" s="1">
        <v>118</v>
      </c>
      <c r="AK13" s="1">
        <v>100</v>
      </c>
      <c r="AL13" s="1" t="s">
        <v>54</v>
      </c>
      <c r="AM13" s="1" t="s">
        <v>143</v>
      </c>
      <c r="AN13" s="1">
        <v>6.7</v>
      </c>
      <c r="AO13" s="1" t="s">
        <v>181</v>
      </c>
      <c r="AP13" s="1" t="s">
        <v>181</v>
      </c>
      <c r="AQ13" s="1" t="s">
        <v>59</v>
      </c>
      <c r="AR13" s="1" t="s">
        <v>58</v>
      </c>
      <c r="AS13" s="1" t="s">
        <v>60</v>
      </c>
      <c r="AT13" s="1" t="s">
        <v>62</v>
      </c>
      <c r="AU13" s="1" t="s">
        <v>61</v>
      </c>
      <c r="AV13" s="1" t="s">
        <v>148</v>
      </c>
      <c r="AW13" s="1" t="s">
        <v>153</v>
      </c>
      <c r="AX13" s="1">
        <v>6</v>
      </c>
      <c r="AY13" s="1" t="s">
        <v>50</v>
      </c>
      <c r="AZ13" s="1" t="s">
        <v>50</v>
      </c>
      <c r="BA13" s="1" t="s">
        <v>72</v>
      </c>
      <c r="BB13" s="1">
        <v>300</v>
      </c>
      <c r="BC13" s="1" t="s">
        <v>74</v>
      </c>
      <c r="BD13" s="32">
        <v>5.3390000000000004</v>
      </c>
      <c r="BE13" s="1">
        <v>2.7919999999999998</v>
      </c>
      <c r="BF13" s="1">
        <v>1.593</v>
      </c>
      <c r="BG13" s="1">
        <v>1</v>
      </c>
      <c r="BH13" s="1">
        <v>0.78800000000000003</v>
      </c>
      <c r="BM13" s="1">
        <v>5.3390000000000004</v>
      </c>
      <c r="BN13" s="1">
        <v>6.1669999999999998</v>
      </c>
      <c r="BO13" s="1" t="s">
        <v>50</v>
      </c>
      <c r="BP13" s="1" t="s">
        <v>50</v>
      </c>
      <c r="BQ13" s="1" t="s">
        <v>58</v>
      </c>
      <c r="BR13" s="1" t="s">
        <v>58</v>
      </c>
      <c r="BS13" s="1" t="s">
        <v>58</v>
      </c>
      <c r="BT13" s="1" t="s">
        <v>58</v>
      </c>
      <c r="BU13" s="1" t="s">
        <v>58</v>
      </c>
      <c r="BV13" s="1" t="s">
        <v>58</v>
      </c>
      <c r="BW13" s="1" t="s">
        <v>58</v>
      </c>
      <c r="BX13" s="1" t="s">
        <v>58</v>
      </c>
      <c r="BY13" s="1" t="s">
        <v>50</v>
      </c>
      <c r="BZ13" s="1" t="s">
        <v>50</v>
      </c>
      <c r="CA13" s="1" t="s">
        <v>50</v>
      </c>
      <c r="CB13" s="1" t="s">
        <v>50</v>
      </c>
    </row>
    <row r="14" spans="2:82" hidden="1">
      <c r="B14" s="1" t="s">
        <v>26</v>
      </c>
      <c r="C14" s="1" t="s">
        <v>47</v>
      </c>
      <c r="D14" s="1" t="s">
        <v>27</v>
      </c>
      <c r="E14" s="1" t="s">
        <v>82</v>
      </c>
      <c r="F14" s="1">
        <v>135</v>
      </c>
      <c r="G14" s="1">
        <v>33</v>
      </c>
      <c r="H14" s="1">
        <v>3380</v>
      </c>
      <c r="K14" s="1">
        <v>4600</v>
      </c>
      <c r="L14" s="1">
        <v>6345</v>
      </c>
      <c r="M14" s="1">
        <v>1955</v>
      </c>
      <c r="N14" s="1">
        <v>2155</v>
      </c>
      <c r="O14" s="1">
        <v>1455</v>
      </c>
      <c r="P14" s="1">
        <v>1480</v>
      </c>
      <c r="Q14" s="1">
        <v>1065</v>
      </c>
      <c r="R14" s="1">
        <v>1900</v>
      </c>
      <c r="S14" s="1">
        <v>2216</v>
      </c>
      <c r="T14" s="1">
        <v>7500</v>
      </c>
      <c r="U14" s="1" t="s">
        <v>145</v>
      </c>
      <c r="V14" s="1" t="s">
        <v>36</v>
      </c>
      <c r="W14" s="1" t="s">
        <v>249</v>
      </c>
      <c r="X14" s="1">
        <v>4</v>
      </c>
      <c r="Y14" s="1" t="s">
        <v>48</v>
      </c>
      <c r="Z14" s="1" t="s">
        <v>52</v>
      </c>
      <c r="AA14" s="1" t="s">
        <v>50</v>
      </c>
      <c r="AB14" s="1">
        <v>130</v>
      </c>
      <c r="AC14" s="27">
        <f>AB14*0.735499</f>
        <v>95.614869999999996</v>
      </c>
      <c r="AD14" s="1">
        <v>2800</v>
      </c>
      <c r="AE14" s="1">
        <v>38</v>
      </c>
      <c r="AF14" s="27">
        <f>AE14*9.80665</f>
        <v>372.65269999999998</v>
      </c>
      <c r="AG14" s="1">
        <v>1800</v>
      </c>
      <c r="AH14" s="1">
        <v>4009</v>
      </c>
      <c r="AI14" s="1">
        <v>104</v>
      </c>
      <c r="AJ14" s="1">
        <v>118</v>
      </c>
      <c r="AK14" s="1">
        <v>100</v>
      </c>
      <c r="AL14" s="1" t="s">
        <v>54</v>
      </c>
      <c r="AM14" s="1" t="s">
        <v>143</v>
      </c>
      <c r="AN14" s="1">
        <v>6.7</v>
      </c>
      <c r="AO14" s="1" t="s">
        <v>181</v>
      </c>
      <c r="AP14" s="1" t="s">
        <v>181</v>
      </c>
      <c r="AQ14" s="1" t="s">
        <v>59</v>
      </c>
      <c r="AR14" s="1" t="s">
        <v>58</v>
      </c>
      <c r="AS14" s="1" t="s">
        <v>60</v>
      </c>
      <c r="AT14" s="1" t="s">
        <v>62</v>
      </c>
      <c r="AU14" s="1" t="s">
        <v>61</v>
      </c>
      <c r="AV14" s="1" t="s">
        <v>148</v>
      </c>
      <c r="AW14" s="1" t="s">
        <v>153</v>
      </c>
      <c r="AX14" s="1">
        <v>6</v>
      </c>
      <c r="AY14" s="1" t="s">
        <v>50</v>
      </c>
      <c r="AZ14" s="1" t="s">
        <v>50</v>
      </c>
      <c r="BA14" s="1" t="s">
        <v>72</v>
      </c>
      <c r="BB14" s="1">
        <v>300</v>
      </c>
      <c r="BC14" s="1" t="s">
        <v>154</v>
      </c>
      <c r="BD14" s="1">
        <v>5.3419999999999996</v>
      </c>
      <c r="BE14" s="1">
        <v>2.9750000000000001</v>
      </c>
      <c r="BF14" s="1">
        <v>1.6040000000000001</v>
      </c>
      <c r="BG14" s="1">
        <v>1</v>
      </c>
      <c r="BH14" s="1">
        <v>0.71199999999999997</v>
      </c>
      <c r="BM14" s="1">
        <v>4.97</v>
      </c>
      <c r="BN14" s="1">
        <v>5.125</v>
      </c>
      <c r="BO14" s="1" t="s">
        <v>58</v>
      </c>
      <c r="BP14" s="1" t="s">
        <v>58</v>
      </c>
      <c r="BQ14" s="1" t="s">
        <v>58</v>
      </c>
      <c r="BR14" s="1" t="s">
        <v>58</v>
      </c>
      <c r="BS14" s="1" t="s">
        <v>58</v>
      </c>
      <c r="BT14" s="1" t="s">
        <v>58</v>
      </c>
      <c r="BU14" s="1" t="s">
        <v>58</v>
      </c>
      <c r="BV14" s="1" t="s">
        <v>50</v>
      </c>
      <c r="BW14" s="1" t="s">
        <v>50</v>
      </c>
      <c r="BX14" s="1" t="s">
        <v>50</v>
      </c>
      <c r="BY14" s="1" t="s">
        <v>50</v>
      </c>
      <c r="BZ14" s="1" t="s">
        <v>50</v>
      </c>
      <c r="CA14" s="1" t="s">
        <v>50</v>
      </c>
      <c r="CB14" s="1" t="s">
        <v>50</v>
      </c>
    </row>
    <row r="15" spans="2:82" hidden="1">
      <c r="B15" s="1" t="s">
        <v>26</v>
      </c>
      <c r="C15" s="1" t="s">
        <v>47</v>
      </c>
      <c r="D15" s="1" t="s">
        <v>27</v>
      </c>
      <c r="E15" s="1" t="s">
        <v>83</v>
      </c>
      <c r="F15" s="1">
        <v>135</v>
      </c>
      <c r="G15" s="1">
        <v>33</v>
      </c>
      <c r="H15" s="1">
        <v>4000</v>
      </c>
      <c r="K15" s="1">
        <v>5575</v>
      </c>
      <c r="L15" s="1">
        <v>7185</v>
      </c>
      <c r="M15" s="1">
        <v>1955</v>
      </c>
      <c r="N15" s="1">
        <v>2155</v>
      </c>
      <c r="O15" s="1">
        <v>1455</v>
      </c>
      <c r="P15" s="1">
        <v>1480</v>
      </c>
      <c r="Q15" s="1">
        <v>1065</v>
      </c>
      <c r="R15" s="1">
        <v>2120</v>
      </c>
      <c r="S15" s="1">
        <v>2330</v>
      </c>
      <c r="T15" s="1">
        <v>7500</v>
      </c>
      <c r="U15" s="1" t="s">
        <v>145</v>
      </c>
      <c r="V15" s="1" t="s">
        <v>36</v>
      </c>
      <c r="W15" s="1" t="s">
        <v>249</v>
      </c>
      <c r="X15" s="1">
        <v>4</v>
      </c>
      <c r="Y15" s="1" t="s">
        <v>48</v>
      </c>
      <c r="Z15" s="1" t="s">
        <v>52</v>
      </c>
      <c r="AA15" s="1" t="s">
        <v>50</v>
      </c>
      <c r="AB15" s="1">
        <v>130</v>
      </c>
      <c r="AC15" s="27">
        <f>AB15*0.735499</f>
        <v>95.614869999999996</v>
      </c>
      <c r="AD15" s="1">
        <v>2800</v>
      </c>
      <c r="AE15" s="1">
        <v>38</v>
      </c>
      <c r="AF15" s="27">
        <f>AE15*9.80665</f>
        <v>372.65269999999998</v>
      </c>
      <c r="AG15" s="1">
        <v>1800</v>
      </c>
      <c r="AH15" s="1">
        <v>4009</v>
      </c>
      <c r="AI15" s="1">
        <v>104</v>
      </c>
      <c r="AJ15" s="1">
        <v>118</v>
      </c>
      <c r="AK15" s="1">
        <v>100</v>
      </c>
      <c r="AL15" s="1" t="s">
        <v>54</v>
      </c>
      <c r="AM15" s="1" t="s">
        <v>143</v>
      </c>
      <c r="AN15" s="1">
        <v>7.8</v>
      </c>
      <c r="AO15" s="1" t="s">
        <v>181</v>
      </c>
      <c r="AP15" s="1" t="s">
        <v>181</v>
      </c>
      <c r="AQ15" s="1" t="s">
        <v>59</v>
      </c>
      <c r="AR15" s="1" t="s">
        <v>58</v>
      </c>
      <c r="AS15" s="1" t="s">
        <v>60</v>
      </c>
      <c r="AT15" s="1" t="s">
        <v>62</v>
      </c>
      <c r="AU15" s="1" t="s">
        <v>61</v>
      </c>
      <c r="AV15" s="1" t="s">
        <v>148</v>
      </c>
      <c r="AW15" s="1" t="s">
        <v>153</v>
      </c>
      <c r="AX15" s="1">
        <v>6</v>
      </c>
      <c r="AY15" s="1" t="s">
        <v>50</v>
      </c>
      <c r="AZ15" s="1" t="s">
        <v>50</v>
      </c>
      <c r="BA15" s="1" t="s">
        <v>72</v>
      </c>
      <c r="BB15" s="1">
        <v>300</v>
      </c>
      <c r="BC15" s="1" t="s">
        <v>154</v>
      </c>
      <c r="BD15" s="1">
        <v>5.3419999999999996</v>
      </c>
      <c r="BE15" s="1">
        <v>2.9750000000000001</v>
      </c>
      <c r="BF15" s="1">
        <v>1.6040000000000001</v>
      </c>
      <c r="BG15" s="1">
        <v>1</v>
      </c>
      <c r="BH15" s="1">
        <v>0.71199999999999997</v>
      </c>
      <c r="BM15" s="1">
        <v>4.97</v>
      </c>
      <c r="BN15" s="1">
        <v>5.125</v>
      </c>
      <c r="BO15" s="1" t="s">
        <v>58</v>
      </c>
      <c r="BP15" s="1" t="s">
        <v>58</v>
      </c>
      <c r="BQ15" s="1" t="s">
        <v>58</v>
      </c>
      <c r="BR15" s="1" t="s">
        <v>58</v>
      </c>
      <c r="BS15" s="1" t="s">
        <v>58</v>
      </c>
      <c r="BT15" s="1" t="s">
        <v>58</v>
      </c>
      <c r="BU15" s="1" t="s">
        <v>58</v>
      </c>
      <c r="BV15" s="1" t="s">
        <v>50</v>
      </c>
      <c r="BW15" s="1" t="s">
        <v>50</v>
      </c>
      <c r="BX15" s="1" t="s">
        <v>50</v>
      </c>
      <c r="BY15" s="1" t="s">
        <v>50</v>
      </c>
      <c r="BZ15" s="1" t="s">
        <v>50</v>
      </c>
      <c r="CA15" s="1" t="s">
        <v>50</v>
      </c>
      <c r="CB15" s="1" t="s">
        <v>50</v>
      </c>
    </row>
    <row r="16" spans="2:82" hidden="1">
      <c r="B16" s="1" t="s">
        <v>26</v>
      </c>
      <c r="C16" s="1" t="s">
        <v>207</v>
      </c>
      <c r="D16" s="1" t="s">
        <v>208</v>
      </c>
      <c r="E16" s="1" t="s">
        <v>246</v>
      </c>
      <c r="F16" s="1">
        <v>135</v>
      </c>
      <c r="G16" s="1">
        <v>33</v>
      </c>
      <c r="H16" s="1">
        <v>4000</v>
      </c>
      <c r="L16" s="1">
        <v>7185</v>
      </c>
      <c r="M16" s="1">
        <v>1955</v>
      </c>
      <c r="N16" s="1">
        <v>1967</v>
      </c>
      <c r="O16" s="1">
        <v>1455</v>
      </c>
      <c r="P16" s="1">
        <v>1480</v>
      </c>
      <c r="Q16" s="1">
        <v>1065</v>
      </c>
      <c r="R16" s="1">
        <v>2120</v>
      </c>
      <c r="S16" s="1">
        <v>2175</v>
      </c>
      <c r="T16" s="1">
        <v>7500</v>
      </c>
      <c r="U16" s="1" t="s">
        <v>145</v>
      </c>
      <c r="V16" s="1" t="s">
        <v>36</v>
      </c>
      <c r="W16" s="1" t="s">
        <v>249</v>
      </c>
      <c r="X16" s="1">
        <v>4</v>
      </c>
      <c r="Y16" s="1" t="s">
        <v>48</v>
      </c>
      <c r="Z16" s="1" t="s">
        <v>52</v>
      </c>
      <c r="AA16" s="1" t="s">
        <v>50</v>
      </c>
      <c r="AB16" s="1">
        <v>130</v>
      </c>
      <c r="AC16" s="27">
        <f>AB16*0.735499</f>
        <v>95.614869999999996</v>
      </c>
      <c r="AD16" s="1">
        <v>2700</v>
      </c>
      <c r="AE16" s="1">
        <v>38</v>
      </c>
      <c r="AF16" s="27">
        <f>AE16*9.80665</f>
        <v>372.65269999999998</v>
      </c>
      <c r="AG16" s="1">
        <v>1800</v>
      </c>
      <c r="AH16" s="1">
        <v>4009</v>
      </c>
      <c r="AI16" s="1">
        <v>104</v>
      </c>
      <c r="AJ16" s="1">
        <v>118</v>
      </c>
      <c r="AK16" s="1">
        <v>100</v>
      </c>
      <c r="AL16" s="1" t="s">
        <v>54</v>
      </c>
      <c r="AM16" s="1" t="s">
        <v>143</v>
      </c>
      <c r="AN16" s="1">
        <v>7.8</v>
      </c>
      <c r="AO16" s="1" t="s">
        <v>181</v>
      </c>
      <c r="AP16" s="1" t="s">
        <v>181</v>
      </c>
      <c r="AQ16" s="1" t="s">
        <v>59</v>
      </c>
      <c r="AR16" s="1" t="s">
        <v>58</v>
      </c>
      <c r="AS16" s="1" t="s">
        <v>60</v>
      </c>
      <c r="AT16" s="1" t="s">
        <v>62</v>
      </c>
      <c r="AU16" s="1" t="s">
        <v>61</v>
      </c>
      <c r="AV16" s="1" t="s">
        <v>247</v>
      </c>
      <c r="AW16" s="1" t="s">
        <v>252</v>
      </c>
      <c r="AX16" s="1">
        <v>6</v>
      </c>
      <c r="AY16" s="1" t="s">
        <v>50</v>
      </c>
      <c r="AZ16" s="1" t="s">
        <v>50</v>
      </c>
      <c r="BA16" s="1" t="s">
        <v>72</v>
      </c>
      <c r="BB16" s="1">
        <v>300</v>
      </c>
      <c r="BC16" s="1" t="s">
        <v>154</v>
      </c>
      <c r="BD16" s="1">
        <v>5.3419999999999996</v>
      </c>
      <c r="BE16" s="1">
        <v>2.9750000000000001</v>
      </c>
      <c r="BF16" s="1">
        <v>1.6040000000000001</v>
      </c>
      <c r="BG16" s="1">
        <v>1</v>
      </c>
      <c r="BH16" s="1">
        <v>0.71199999999999997</v>
      </c>
      <c r="BM16" s="1">
        <v>4.97</v>
      </c>
      <c r="BN16" s="1">
        <v>5.125</v>
      </c>
    </row>
    <row r="17" spans="2:82" hidden="1">
      <c r="B17" s="1" t="s">
        <v>26</v>
      </c>
      <c r="C17" s="1" t="s">
        <v>207</v>
      </c>
      <c r="D17" s="1" t="s">
        <v>245</v>
      </c>
      <c r="E17" s="1" t="s">
        <v>248</v>
      </c>
      <c r="F17" s="1">
        <v>104.6</v>
      </c>
      <c r="G17" s="1">
        <v>38.299999999999997</v>
      </c>
      <c r="H17" s="1">
        <v>3780</v>
      </c>
      <c r="L17" s="1">
        <v>7045</v>
      </c>
      <c r="M17" s="1">
        <v>2100</v>
      </c>
      <c r="N17" s="1">
        <v>1770</v>
      </c>
      <c r="O17" s="1">
        <v>1655</v>
      </c>
      <c r="P17" s="1">
        <v>1520</v>
      </c>
      <c r="Q17" s="1">
        <v>1110</v>
      </c>
      <c r="R17" s="1">
        <v>2155</v>
      </c>
      <c r="S17" s="1">
        <v>2300</v>
      </c>
      <c r="T17" s="1">
        <v>8000</v>
      </c>
      <c r="U17" s="1" t="s">
        <v>145</v>
      </c>
      <c r="V17" s="1" t="s">
        <v>36</v>
      </c>
      <c r="W17" s="1" t="s">
        <v>250</v>
      </c>
      <c r="X17" s="1">
        <v>4</v>
      </c>
      <c r="Y17" s="1" t="s">
        <v>48</v>
      </c>
      <c r="Z17" s="1" t="s">
        <v>52</v>
      </c>
      <c r="AA17" s="1" t="s">
        <v>50</v>
      </c>
      <c r="AB17" s="1">
        <v>130</v>
      </c>
      <c r="AC17" s="27">
        <f>AB17*0.735499</f>
        <v>95.614869999999996</v>
      </c>
      <c r="AD17" s="1">
        <v>2500</v>
      </c>
      <c r="AE17" s="1">
        <v>37</v>
      </c>
      <c r="AF17" s="27">
        <f>AE17*9.80665</f>
        <v>362.84604999999999</v>
      </c>
      <c r="AG17" s="1">
        <v>1800</v>
      </c>
      <c r="AH17" s="1">
        <v>4009</v>
      </c>
      <c r="AI17" s="1">
        <v>104</v>
      </c>
      <c r="AJ17" s="1">
        <v>118</v>
      </c>
      <c r="AK17" s="1">
        <v>100</v>
      </c>
      <c r="AL17" s="1" t="s">
        <v>54</v>
      </c>
      <c r="AM17" s="1" t="s">
        <v>143</v>
      </c>
      <c r="AN17" s="1">
        <v>6.5</v>
      </c>
      <c r="AO17" s="1" t="s">
        <v>181</v>
      </c>
      <c r="AP17" s="1" t="s">
        <v>181</v>
      </c>
      <c r="AQ17" s="1" t="s">
        <v>59</v>
      </c>
      <c r="AR17" s="1" t="s">
        <v>58</v>
      </c>
      <c r="AS17" s="1" t="s">
        <v>60</v>
      </c>
      <c r="AT17" s="1" t="s">
        <v>62</v>
      </c>
      <c r="AU17" s="1" t="s">
        <v>61</v>
      </c>
      <c r="AV17" s="1" t="s">
        <v>251</v>
      </c>
      <c r="AW17" s="1" t="s">
        <v>252</v>
      </c>
      <c r="AX17" s="1">
        <v>6</v>
      </c>
      <c r="AZ17" s="1" t="s">
        <v>50</v>
      </c>
      <c r="BA17" s="1" t="s">
        <v>72</v>
      </c>
      <c r="BB17" s="1">
        <v>300</v>
      </c>
      <c r="BC17" s="1" t="s">
        <v>253</v>
      </c>
      <c r="BD17" s="1">
        <v>4.9809999999999999</v>
      </c>
      <c r="BE17" s="1">
        <v>2.911</v>
      </c>
      <c r="BF17" s="1">
        <v>1.556</v>
      </c>
      <c r="BG17" s="1">
        <v>1</v>
      </c>
      <c r="BH17" s="1">
        <v>0.73799999999999999</v>
      </c>
      <c r="BM17" s="1">
        <v>4.625</v>
      </c>
      <c r="BN17" s="1">
        <v>6.1669999999999998</v>
      </c>
    </row>
    <row r="18" spans="2:82" hidden="1">
      <c r="B18" s="1" t="s">
        <v>26</v>
      </c>
      <c r="C18" s="1" t="s">
        <v>47</v>
      </c>
      <c r="D18" s="1" t="s">
        <v>27</v>
      </c>
      <c r="E18" s="1" t="s">
        <v>84</v>
      </c>
      <c r="F18" s="1">
        <v>118</v>
      </c>
      <c r="G18" s="1">
        <v>34.5</v>
      </c>
      <c r="H18" s="1">
        <v>3380</v>
      </c>
      <c r="K18" s="1">
        <v>4600</v>
      </c>
      <c r="L18" s="1">
        <v>6345</v>
      </c>
      <c r="M18" s="1">
        <v>1960</v>
      </c>
      <c r="N18" s="1">
        <v>2155</v>
      </c>
      <c r="O18" s="1">
        <v>1455</v>
      </c>
      <c r="P18" s="1">
        <v>1480</v>
      </c>
      <c r="Q18" s="1">
        <v>1065</v>
      </c>
      <c r="R18" s="1">
        <v>1900</v>
      </c>
      <c r="S18" s="1">
        <v>2385</v>
      </c>
      <c r="T18" s="1">
        <v>8250</v>
      </c>
      <c r="U18" s="1" t="s">
        <v>145</v>
      </c>
      <c r="V18" s="1" t="s">
        <v>36</v>
      </c>
      <c r="W18" s="1" t="s">
        <v>249</v>
      </c>
      <c r="X18" s="1">
        <v>4</v>
      </c>
      <c r="Y18" s="1" t="s">
        <v>48</v>
      </c>
      <c r="Z18" s="1" t="s">
        <v>52</v>
      </c>
      <c r="AA18" s="1" t="s">
        <v>50</v>
      </c>
      <c r="AB18" s="1">
        <v>130</v>
      </c>
      <c r="AC18" s="27">
        <f>AB18*0.735499</f>
        <v>95.614869999999996</v>
      </c>
      <c r="AD18" s="1">
        <v>2800</v>
      </c>
      <c r="AE18" s="1">
        <v>38</v>
      </c>
      <c r="AF18" s="27">
        <f>AE18*9.80665</f>
        <v>372.65269999999998</v>
      </c>
      <c r="AG18" s="1">
        <v>1800</v>
      </c>
      <c r="AH18" s="1">
        <v>4009</v>
      </c>
      <c r="AI18" s="1">
        <v>104</v>
      </c>
      <c r="AJ18" s="1">
        <v>118</v>
      </c>
      <c r="AK18" s="1">
        <v>100</v>
      </c>
      <c r="AL18" s="1" t="s">
        <v>54</v>
      </c>
      <c r="AM18" s="1" t="s">
        <v>155</v>
      </c>
      <c r="AN18" s="1">
        <v>6.7</v>
      </c>
      <c r="AO18" s="1" t="s">
        <v>181</v>
      </c>
      <c r="AP18" s="1" t="s">
        <v>181</v>
      </c>
      <c r="AQ18" s="1" t="s">
        <v>59</v>
      </c>
      <c r="AR18" s="1" t="s">
        <v>58</v>
      </c>
      <c r="AS18" s="1" t="s">
        <v>60</v>
      </c>
      <c r="AT18" s="1" t="s">
        <v>62</v>
      </c>
      <c r="AU18" s="1" t="s">
        <v>61</v>
      </c>
      <c r="AV18" s="1" t="s">
        <v>148</v>
      </c>
      <c r="AW18" s="1" t="s">
        <v>153</v>
      </c>
      <c r="AX18" s="1">
        <v>6</v>
      </c>
      <c r="AY18" s="1" t="s">
        <v>50</v>
      </c>
      <c r="AZ18" s="1" t="s">
        <v>50</v>
      </c>
      <c r="BA18" s="1" t="s">
        <v>72</v>
      </c>
      <c r="BB18" s="1">
        <v>300</v>
      </c>
      <c r="BC18" s="1" t="s">
        <v>154</v>
      </c>
      <c r="BD18" s="1">
        <v>5.3419999999999996</v>
      </c>
      <c r="BE18" s="1">
        <v>2.9750000000000001</v>
      </c>
      <c r="BF18" s="1">
        <v>1.6040000000000001</v>
      </c>
      <c r="BG18" s="1">
        <v>1</v>
      </c>
      <c r="BH18" s="1">
        <v>0.71199999999999997</v>
      </c>
      <c r="BM18" s="1">
        <v>4.97</v>
      </c>
      <c r="BN18" s="1">
        <v>5.8570000000000002</v>
      </c>
      <c r="BO18" s="1" t="s">
        <v>58</v>
      </c>
      <c r="BP18" s="1" t="s">
        <v>58</v>
      </c>
      <c r="BQ18" s="1" t="s">
        <v>58</v>
      </c>
      <c r="BR18" s="1" t="s">
        <v>58</v>
      </c>
      <c r="BS18" s="1" t="s">
        <v>58</v>
      </c>
      <c r="BT18" s="1" t="s">
        <v>58</v>
      </c>
      <c r="BU18" s="1" t="s">
        <v>58</v>
      </c>
      <c r="BV18" s="1" t="s">
        <v>50</v>
      </c>
      <c r="BW18" s="1" t="s">
        <v>50</v>
      </c>
      <c r="BX18" s="1" t="s">
        <v>50</v>
      </c>
      <c r="BY18" s="1" t="s">
        <v>50</v>
      </c>
      <c r="BZ18" s="1" t="s">
        <v>50</v>
      </c>
      <c r="CA18" s="1" t="s">
        <v>50</v>
      </c>
      <c r="CB18" s="1" t="s">
        <v>50</v>
      </c>
    </row>
    <row r="19" spans="2:82" hidden="1">
      <c r="B19" s="1" t="s">
        <v>26</v>
      </c>
      <c r="C19" s="1" t="s">
        <v>47</v>
      </c>
      <c r="D19" s="1" t="s">
        <v>27</v>
      </c>
      <c r="E19" s="1" t="s">
        <v>85</v>
      </c>
      <c r="F19" s="1">
        <v>107</v>
      </c>
      <c r="G19" s="1">
        <v>34.5</v>
      </c>
      <c r="H19" s="1">
        <v>4000</v>
      </c>
      <c r="K19" s="1">
        <v>5575</v>
      </c>
      <c r="L19" s="1">
        <v>7185</v>
      </c>
      <c r="M19" s="1">
        <v>1960</v>
      </c>
      <c r="N19" s="1">
        <v>2155</v>
      </c>
      <c r="O19" s="1">
        <v>1455</v>
      </c>
      <c r="P19" s="1">
        <v>1480</v>
      </c>
      <c r="Q19" s="1">
        <v>1065</v>
      </c>
      <c r="R19" s="1">
        <v>2120</v>
      </c>
      <c r="S19" s="1">
        <v>2435</v>
      </c>
      <c r="T19" s="1">
        <v>8250</v>
      </c>
      <c r="U19" s="1" t="s">
        <v>145</v>
      </c>
      <c r="V19" s="1" t="s">
        <v>36</v>
      </c>
      <c r="W19" s="1" t="s">
        <v>249</v>
      </c>
      <c r="X19" s="1">
        <v>4</v>
      </c>
      <c r="Y19" s="1" t="s">
        <v>48</v>
      </c>
      <c r="Z19" s="1" t="s">
        <v>52</v>
      </c>
      <c r="AA19" s="1" t="s">
        <v>50</v>
      </c>
      <c r="AB19" s="1">
        <v>130</v>
      </c>
      <c r="AC19" s="27">
        <f>AB19*0.735499</f>
        <v>95.614869999999996</v>
      </c>
      <c r="AD19" s="1">
        <v>2800</v>
      </c>
      <c r="AE19" s="1">
        <v>38</v>
      </c>
      <c r="AF19" s="27">
        <f>AE19*9.80665</f>
        <v>372.65269999999998</v>
      </c>
      <c r="AG19" s="1">
        <v>1800</v>
      </c>
      <c r="AH19" s="1">
        <v>4009</v>
      </c>
      <c r="AI19" s="1">
        <v>104</v>
      </c>
      <c r="AJ19" s="1">
        <v>118</v>
      </c>
      <c r="AK19" s="1">
        <v>100</v>
      </c>
      <c r="AL19" s="1" t="s">
        <v>54</v>
      </c>
      <c r="AM19" s="1" t="s">
        <v>143</v>
      </c>
      <c r="AN19" s="1">
        <v>7.8</v>
      </c>
      <c r="AO19" s="1" t="s">
        <v>181</v>
      </c>
      <c r="AP19" s="1" t="s">
        <v>181</v>
      </c>
      <c r="AQ19" s="1" t="s">
        <v>59</v>
      </c>
      <c r="AR19" s="1" t="s">
        <v>58</v>
      </c>
      <c r="AS19" s="1" t="s">
        <v>60</v>
      </c>
      <c r="AT19" s="1" t="s">
        <v>62</v>
      </c>
      <c r="AU19" s="1" t="s">
        <v>61</v>
      </c>
      <c r="AV19" s="1" t="s">
        <v>148</v>
      </c>
      <c r="AW19" s="1" t="s">
        <v>153</v>
      </c>
      <c r="AX19" s="1">
        <v>6</v>
      </c>
      <c r="AY19" s="1" t="s">
        <v>50</v>
      </c>
      <c r="AZ19" s="1" t="s">
        <v>50</v>
      </c>
      <c r="BA19" s="1" t="s">
        <v>72</v>
      </c>
      <c r="BB19" s="1">
        <v>300</v>
      </c>
      <c r="BC19" s="1" t="s">
        <v>154</v>
      </c>
      <c r="BD19" s="1">
        <v>5.3419999999999996</v>
      </c>
      <c r="BE19" s="1">
        <v>2.9750000000000001</v>
      </c>
      <c r="BF19" s="1">
        <v>1.6040000000000001</v>
      </c>
      <c r="BG19" s="1">
        <v>1</v>
      </c>
      <c r="BH19" s="1">
        <v>0.71199999999999997</v>
      </c>
      <c r="BM19" s="1">
        <v>4.97</v>
      </c>
      <c r="BN19" s="1">
        <v>5.8570000000000002</v>
      </c>
      <c r="BO19" s="1" t="s">
        <v>58</v>
      </c>
      <c r="BP19" s="1" t="s">
        <v>58</v>
      </c>
      <c r="BQ19" s="1" t="s">
        <v>58</v>
      </c>
      <c r="BR19" s="1" t="s">
        <v>58</v>
      </c>
      <c r="BS19" s="1" t="s">
        <v>58</v>
      </c>
      <c r="BT19" s="1" t="s">
        <v>58</v>
      </c>
      <c r="BU19" s="1" t="s">
        <v>58</v>
      </c>
      <c r="BV19" s="1" t="s">
        <v>50</v>
      </c>
      <c r="BW19" s="1" t="s">
        <v>50</v>
      </c>
      <c r="BX19" s="1" t="s">
        <v>50</v>
      </c>
      <c r="BY19" s="1" t="s">
        <v>50</v>
      </c>
      <c r="BZ19" s="1" t="s">
        <v>50</v>
      </c>
      <c r="CA19" s="1" t="s">
        <v>50</v>
      </c>
      <c r="CB19" s="1" t="s">
        <v>50</v>
      </c>
    </row>
    <row r="20" spans="2:82" hidden="1">
      <c r="B20" s="1" t="s">
        <v>26</v>
      </c>
      <c r="C20" s="1" t="s">
        <v>47</v>
      </c>
      <c r="D20" s="1" t="s">
        <v>27</v>
      </c>
      <c r="E20" s="1" t="s">
        <v>87</v>
      </c>
      <c r="F20" s="1">
        <v>103</v>
      </c>
      <c r="G20" s="1">
        <v>39.6</v>
      </c>
      <c r="H20" s="1">
        <v>3380</v>
      </c>
      <c r="K20" s="1">
        <v>4480</v>
      </c>
      <c r="L20" s="1">
        <v>6026</v>
      </c>
      <c r="M20" s="1">
        <v>1945</v>
      </c>
      <c r="N20" s="1">
        <v>2165</v>
      </c>
      <c r="O20" s="1">
        <v>1455</v>
      </c>
      <c r="P20" s="1">
        <v>1480</v>
      </c>
      <c r="Q20" s="1">
        <v>1066</v>
      </c>
      <c r="R20" s="1">
        <v>1580</v>
      </c>
      <c r="S20" s="1">
        <v>2355</v>
      </c>
      <c r="T20" s="1">
        <v>8250</v>
      </c>
      <c r="U20" s="1" t="s">
        <v>145</v>
      </c>
      <c r="V20" s="1" t="s">
        <v>36</v>
      </c>
      <c r="W20" s="1" t="s">
        <v>249</v>
      </c>
      <c r="X20" s="1">
        <v>4</v>
      </c>
      <c r="Y20" s="1" t="s">
        <v>48</v>
      </c>
      <c r="Z20" s="1" t="s">
        <v>52</v>
      </c>
      <c r="AA20" s="1" t="s">
        <v>50</v>
      </c>
      <c r="AB20" s="1">
        <v>130</v>
      </c>
      <c r="AC20" s="27">
        <f>AB20*0.735499</f>
        <v>95.614869999999996</v>
      </c>
      <c r="AD20" s="1">
        <v>2800</v>
      </c>
      <c r="AE20" s="1">
        <v>38</v>
      </c>
      <c r="AF20" s="27">
        <f>AE20*9.80665</f>
        <v>372.65269999999998</v>
      </c>
      <c r="AG20" s="1">
        <v>1800</v>
      </c>
      <c r="AH20" s="1">
        <v>4009</v>
      </c>
      <c r="AI20" s="1">
        <v>104</v>
      </c>
      <c r="AJ20" s="1">
        <v>118</v>
      </c>
      <c r="AK20" s="1">
        <v>100</v>
      </c>
      <c r="AL20" s="1" t="s">
        <v>54</v>
      </c>
      <c r="AM20" s="1" t="s">
        <v>143</v>
      </c>
      <c r="AN20" s="1">
        <v>6.7</v>
      </c>
      <c r="AO20" s="1" t="s">
        <v>181</v>
      </c>
      <c r="AP20" s="1" t="s">
        <v>181</v>
      </c>
      <c r="AQ20" s="1" t="s">
        <v>59</v>
      </c>
      <c r="AR20" s="1" t="s">
        <v>58</v>
      </c>
      <c r="AS20" s="1" t="s">
        <v>60</v>
      </c>
      <c r="AT20" s="1" t="s">
        <v>62</v>
      </c>
      <c r="AU20" s="1" t="s">
        <v>61</v>
      </c>
      <c r="AV20" s="1" t="s">
        <v>148</v>
      </c>
      <c r="AW20" s="1" t="s">
        <v>153</v>
      </c>
      <c r="AX20" s="1">
        <v>6</v>
      </c>
      <c r="AY20" s="1" t="s">
        <v>50</v>
      </c>
      <c r="AZ20" s="1" t="s">
        <v>50</v>
      </c>
      <c r="BA20" s="1" t="s">
        <v>72</v>
      </c>
      <c r="BB20" s="1">
        <v>300</v>
      </c>
      <c r="BC20" s="1" t="s">
        <v>154</v>
      </c>
      <c r="BD20" s="1">
        <v>5.3419999999999996</v>
      </c>
      <c r="BE20" s="1">
        <v>2.9750000000000001</v>
      </c>
      <c r="BF20" s="1">
        <v>1.6040000000000001</v>
      </c>
      <c r="BG20" s="1">
        <v>1</v>
      </c>
      <c r="BH20" s="1">
        <v>0.71199999999999997</v>
      </c>
      <c r="BM20" s="1">
        <v>4.97</v>
      </c>
      <c r="BN20" s="1">
        <v>6.4279999999999999</v>
      </c>
      <c r="BO20" s="1" t="s">
        <v>50</v>
      </c>
      <c r="BP20" s="1" t="s">
        <v>50</v>
      </c>
      <c r="BQ20" s="1" t="s">
        <v>58</v>
      </c>
      <c r="BR20" s="1" t="s">
        <v>58</v>
      </c>
      <c r="BS20" s="1" t="s">
        <v>58</v>
      </c>
      <c r="BT20" s="1" t="s">
        <v>58</v>
      </c>
      <c r="BU20" s="1" t="s">
        <v>58</v>
      </c>
      <c r="BV20" s="1" t="s">
        <v>58</v>
      </c>
      <c r="BW20" s="1" t="s">
        <v>58</v>
      </c>
      <c r="BX20" s="1" t="s">
        <v>58</v>
      </c>
      <c r="BY20" s="1" t="s">
        <v>58</v>
      </c>
      <c r="BZ20" s="1" t="s">
        <v>50</v>
      </c>
      <c r="CA20" s="1" t="s">
        <v>50</v>
      </c>
      <c r="CB20" s="1" t="s">
        <v>50</v>
      </c>
    </row>
    <row r="21" spans="2:82" hidden="1">
      <c r="B21" s="1" t="s">
        <v>26</v>
      </c>
      <c r="C21" s="1" t="s">
        <v>47</v>
      </c>
      <c r="D21" s="1" t="s">
        <v>27</v>
      </c>
      <c r="E21" s="1" t="s">
        <v>90</v>
      </c>
      <c r="F21" s="1">
        <v>103</v>
      </c>
      <c r="G21" s="1">
        <v>39.6</v>
      </c>
      <c r="H21" s="1">
        <v>3380</v>
      </c>
      <c r="K21" s="1">
        <v>4480</v>
      </c>
      <c r="L21" s="1">
        <v>6026</v>
      </c>
      <c r="M21" s="1">
        <v>1945</v>
      </c>
      <c r="N21" s="1">
        <v>2165</v>
      </c>
      <c r="O21" s="1">
        <v>1455</v>
      </c>
      <c r="P21" s="1">
        <v>1480</v>
      </c>
      <c r="Q21" s="1">
        <v>1066</v>
      </c>
      <c r="R21" s="1">
        <v>1580</v>
      </c>
      <c r="S21" s="1">
        <v>2355</v>
      </c>
      <c r="T21" s="1">
        <v>8250</v>
      </c>
      <c r="U21" s="1" t="s">
        <v>145</v>
      </c>
      <c r="V21" s="1" t="s">
        <v>36</v>
      </c>
      <c r="W21" s="1" t="s">
        <v>249</v>
      </c>
      <c r="X21" s="1">
        <v>4</v>
      </c>
      <c r="Y21" s="1" t="s">
        <v>48</v>
      </c>
      <c r="Z21" s="1" t="s">
        <v>52</v>
      </c>
      <c r="AA21" s="1" t="s">
        <v>50</v>
      </c>
      <c r="AB21" s="1">
        <v>130</v>
      </c>
      <c r="AC21" s="27">
        <f>AB21*0.735499</f>
        <v>95.614869999999996</v>
      </c>
      <c r="AD21" s="1">
        <v>2800</v>
      </c>
      <c r="AE21" s="1">
        <v>38</v>
      </c>
      <c r="AF21" s="27">
        <f>AE21*9.80665</f>
        <v>372.65269999999998</v>
      </c>
      <c r="AG21" s="1">
        <v>1800</v>
      </c>
      <c r="AH21" s="1">
        <v>4009</v>
      </c>
      <c r="AI21" s="1">
        <v>104</v>
      </c>
      <c r="AJ21" s="1">
        <v>118</v>
      </c>
      <c r="AK21" s="1">
        <v>100</v>
      </c>
      <c r="AL21" s="1" t="s">
        <v>54</v>
      </c>
      <c r="AM21" s="1" t="s">
        <v>143</v>
      </c>
      <c r="AN21" s="1">
        <v>6.7</v>
      </c>
      <c r="AO21" s="1" t="s">
        <v>181</v>
      </c>
      <c r="AP21" s="1" t="s">
        <v>181</v>
      </c>
      <c r="AQ21" s="1" t="s">
        <v>59</v>
      </c>
      <c r="AR21" s="1" t="s">
        <v>58</v>
      </c>
      <c r="AS21" s="1" t="s">
        <v>60</v>
      </c>
      <c r="AT21" s="1" t="s">
        <v>62</v>
      </c>
      <c r="AU21" s="1" t="s">
        <v>61</v>
      </c>
      <c r="AV21" s="1" t="s">
        <v>148</v>
      </c>
      <c r="AW21" s="1" t="s">
        <v>153</v>
      </c>
      <c r="AX21" s="1">
        <v>6</v>
      </c>
      <c r="AY21" s="1" t="s">
        <v>50</v>
      </c>
      <c r="AZ21" s="1" t="s">
        <v>50</v>
      </c>
      <c r="BA21" s="1" t="s">
        <v>72</v>
      </c>
      <c r="BB21" s="1">
        <v>300</v>
      </c>
      <c r="BC21" s="1" t="s">
        <v>154</v>
      </c>
      <c r="BD21" s="1">
        <v>5.3419999999999996</v>
      </c>
      <c r="BE21" s="1">
        <v>2.9750000000000001</v>
      </c>
      <c r="BF21" s="1">
        <v>1.6040000000000001</v>
      </c>
      <c r="BG21" s="1">
        <v>1</v>
      </c>
      <c r="BH21" s="1">
        <v>0.71199999999999997</v>
      </c>
      <c r="BM21" s="1">
        <v>4.97</v>
      </c>
      <c r="BN21" s="1">
        <v>6.4279999999999999</v>
      </c>
      <c r="BO21" s="1" t="s">
        <v>50</v>
      </c>
      <c r="BP21" s="1" t="s">
        <v>50</v>
      </c>
      <c r="BQ21" s="1" t="s">
        <v>50</v>
      </c>
      <c r="BR21" s="1" t="s">
        <v>50</v>
      </c>
      <c r="BS21" s="1" t="s">
        <v>50</v>
      </c>
      <c r="BT21" s="1" t="s">
        <v>50</v>
      </c>
      <c r="BU21" s="1" t="s">
        <v>50</v>
      </c>
      <c r="BV21" s="1" t="s">
        <v>50</v>
      </c>
      <c r="BW21" s="1" t="s">
        <v>50</v>
      </c>
      <c r="BX21" s="1" t="s">
        <v>50</v>
      </c>
      <c r="BY21" s="1" t="s">
        <v>50</v>
      </c>
      <c r="BZ21" s="1" t="s">
        <v>58</v>
      </c>
      <c r="CA21" s="1" t="s">
        <v>50</v>
      </c>
      <c r="CB21" s="1" t="s">
        <v>50</v>
      </c>
    </row>
    <row r="22" spans="2:82" hidden="1">
      <c r="B22" s="1" t="s">
        <v>26</v>
      </c>
      <c r="C22" s="1" t="s">
        <v>47</v>
      </c>
      <c r="D22" s="1" t="s">
        <v>27</v>
      </c>
      <c r="E22" s="1" t="s">
        <v>88</v>
      </c>
      <c r="F22" s="1">
        <v>97</v>
      </c>
      <c r="G22" s="1">
        <v>42.6</v>
      </c>
      <c r="H22" s="1">
        <v>3380</v>
      </c>
      <c r="K22" s="1">
        <v>4480</v>
      </c>
      <c r="L22" s="1">
        <v>6026</v>
      </c>
      <c r="M22" s="1">
        <v>1945</v>
      </c>
      <c r="N22" s="1">
        <v>2165</v>
      </c>
      <c r="O22" s="1">
        <v>1455</v>
      </c>
      <c r="P22" s="1">
        <v>1480</v>
      </c>
      <c r="Q22" s="1">
        <v>1066</v>
      </c>
      <c r="R22" s="1">
        <v>1580</v>
      </c>
      <c r="S22" s="1">
        <v>2355</v>
      </c>
      <c r="T22" s="1">
        <v>8250</v>
      </c>
      <c r="U22" s="1" t="s">
        <v>145</v>
      </c>
      <c r="V22" s="1" t="s">
        <v>36</v>
      </c>
      <c r="W22" s="1" t="s">
        <v>249</v>
      </c>
      <c r="X22" s="1">
        <v>4</v>
      </c>
      <c r="Y22" s="1" t="s">
        <v>48</v>
      </c>
      <c r="Z22" s="1" t="s">
        <v>52</v>
      </c>
      <c r="AA22" s="1" t="s">
        <v>50</v>
      </c>
      <c r="AB22" s="1">
        <v>130</v>
      </c>
      <c r="AC22" s="27">
        <f>AB22*0.735499</f>
        <v>95.614869999999996</v>
      </c>
      <c r="AD22" s="1">
        <v>2800</v>
      </c>
      <c r="AE22" s="1">
        <v>38</v>
      </c>
      <c r="AF22" s="27">
        <f>AE22*9.80665</f>
        <v>372.65269999999998</v>
      </c>
      <c r="AG22" s="1">
        <v>1800</v>
      </c>
      <c r="AH22" s="1">
        <v>4009</v>
      </c>
      <c r="AI22" s="1">
        <v>104</v>
      </c>
      <c r="AJ22" s="1">
        <v>118</v>
      </c>
      <c r="AK22" s="1">
        <v>100</v>
      </c>
      <c r="AL22" s="1" t="s">
        <v>54</v>
      </c>
      <c r="AM22" s="1" t="s">
        <v>143</v>
      </c>
      <c r="AN22" s="1">
        <v>6.7</v>
      </c>
      <c r="AO22" s="1" t="s">
        <v>181</v>
      </c>
      <c r="AP22" s="1" t="s">
        <v>181</v>
      </c>
      <c r="AQ22" s="1" t="s">
        <v>59</v>
      </c>
      <c r="AR22" s="1" t="s">
        <v>58</v>
      </c>
      <c r="AS22" s="1" t="s">
        <v>60</v>
      </c>
      <c r="AT22" s="1" t="s">
        <v>62</v>
      </c>
      <c r="AU22" s="1" t="s">
        <v>61</v>
      </c>
      <c r="AV22" s="1" t="s">
        <v>148</v>
      </c>
      <c r="AW22" s="1" t="s">
        <v>153</v>
      </c>
      <c r="AX22" s="1">
        <v>6</v>
      </c>
      <c r="AY22" s="1" t="s">
        <v>50</v>
      </c>
      <c r="AZ22" s="1" t="s">
        <v>50</v>
      </c>
      <c r="BA22" s="1" t="s">
        <v>72</v>
      </c>
      <c r="BB22" s="1">
        <v>300</v>
      </c>
      <c r="BC22" s="1" t="s">
        <v>154</v>
      </c>
      <c r="BD22" s="1">
        <v>5.3419999999999996</v>
      </c>
      <c r="BE22" s="1">
        <v>2.9750000000000001</v>
      </c>
      <c r="BF22" s="1">
        <v>1.6040000000000001</v>
      </c>
      <c r="BG22" s="1">
        <v>1</v>
      </c>
      <c r="BH22" s="1">
        <v>0.71199999999999997</v>
      </c>
      <c r="BM22" s="1">
        <v>4.97</v>
      </c>
      <c r="BN22" s="1">
        <v>6.8330000000000002</v>
      </c>
      <c r="BO22" s="1" t="s">
        <v>50</v>
      </c>
      <c r="BP22" s="1" t="s">
        <v>50</v>
      </c>
      <c r="BQ22" s="1" t="s">
        <v>58</v>
      </c>
      <c r="BR22" s="1" t="s">
        <v>58</v>
      </c>
      <c r="BS22" s="1" t="s">
        <v>58</v>
      </c>
      <c r="BT22" s="1" t="s">
        <v>58</v>
      </c>
      <c r="BU22" s="1" t="s">
        <v>58</v>
      </c>
      <c r="BV22" s="1" t="s">
        <v>58</v>
      </c>
      <c r="BW22" s="1" t="s">
        <v>58</v>
      </c>
      <c r="BX22" s="1" t="s">
        <v>58</v>
      </c>
      <c r="BY22" s="1" t="s">
        <v>58</v>
      </c>
      <c r="BZ22" s="1" t="s">
        <v>50</v>
      </c>
      <c r="CA22" s="1" t="s">
        <v>50</v>
      </c>
      <c r="CB22" s="1" t="s">
        <v>50</v>
      </c>
      <c r="CD22" s="1" t="s">
        <v>187</v>
      </c>
    </row>
    <row r="23" spans="2:82" hidden="1">
      <c r="B23" s="1" t="s">
        <v>26</v>
      </c>
      <c r="C23" s="1" t="s">
        <v>47</v>
      </c>
      <c r="D23" s="1" t="s">
        <v>27</v>
      </c>
      <c r="E23" s="1" t="s">
        <v>89</v>
      </c>
      <c r="F23" s="1">
        <v>97</v>
      </c>
      <c r="G23" s="1">
        <v>42.6</v>
      </c>
      <c r="H23" s="1">
        <v>3380</v>
      </c>
      <c r="K23" s="1">
        <v>4480</v>
      </c>
      <c r="L23" s="1">
        <v>6026</v>
      </c>
      <c r="M23" s="1">
        <v>1945</v>
      </c>
      <c r="N23" s="1">
        <v>2165</v>
      </c>
      <c r="O23" s="1">
        <v>1455</v>
      </c>
      <c r="P23" s="1">
        <v>1480</v>
      </c>
      <c r="Q23" s="1">
        <v>1066</v>
      </c>
      <c r="R23" s="1">
        <v>1580</v>
      </c>
      <c r="S23" s="1">
        <v>2355</v>
      </c>
      <c r="T23" s="1">
        <v>8250</v>
      </c>
      <c r="U23" s="1" t="s">
        <v>145</v>
      </c>
      <c r="V23" s="1" t="s">
        <v>36</v>
      </c>
      <c r="W23" s="1" t="s">
        <v>249</v>
      </c>
      <c r="X23" s="1">
        <v>4</v>
      </c>
      <c r="Y23" s="1" t="s">
        <v>48</v>
      </c>
      <c r="Z23" s="1" t="s">
        <v>52</v>
      </c>
      <c r="AA23" s="1" t="s">
        <v>50</v>
      </c>
      <c r="AB23" s="1">
        <v>130</v>
      </c>
      <c r="AC23" s="27">
        <f>AB23*0.735499</f>
        <v>95.614869999999996</v>
      </c>
      <c r="AD23" s="1">
        <v>2800</v>
      </c>
      <c r="AE23" s="1">
        <v>38</v>
      </c>
      <c r="AF23" s="27">
        <f>AE23*9.80665</f>
        <v>372.65269999999998</v>
      </c>
      <c r="AG23" s="1">
        <v>1800</v>
      </c>
      <c r="AH23" s="1">
        <v>4009</v>
      </c>
      <c r="AI23" s="1">
        <v>104</v>
      </c>
      <c r="AJ23" s="1">
        <v>118</v>
      </c>
      <c r="AK23" s="1">
        <v>100</v>
      </c>
      <c r="AL23" s="1" t="s">
        <v>54</v>
      </c>
      <c r="AM23" s="1" t="s">
        <v>143</v>
      </c>
      <c r="AN23" s="1">
        <v>6.7</v>
      </c>
      <c r="AO23" s="1" t="s">
        <v>181</v>
      </c>
      <c r="AP23" s="1" t="s">
        <v>181</v>
      </c>
      <c r="AQ23" s="1" t="s">
        <v>59</v>
      </c>
      <c r="AR23" s="1" t="s">
        <v>58</v>
      </c>
      <c r="AS23" s="1" t="s">
        <v>60</v>
      </c>
      <c r="AT23" s="1" t="s">
        <v>62</v>
      </c>
      <c r="AU23" s="1" t="s">
        <v>61</v>
      </c>
      <c r="AV23" s="1" t="s">
        <v>148</v>
      </c>
      <c r="AW23" s="1" t="s">
        <v>153</v>
      </c>
      <c r="AX23" s="1">
        <v>6</v>
      </c>
      <c r="AY23" s="1" t="s">
        <v>58</v>
      </c>
      <c r="AZ23" s="1" t="s">
        <v>50</v>
      </c>
      <c r="BA23" s="1" t="s">
        <v>72</v>
      </c>
      <c r="BB23" s="1">
        <v>300</v>
      </c>
      <c r="BC23" s="1" t="s">
        <v>154</v>
      </c>
      <c r="BD23" s="1">
        <v>5.3419999999999996</v>
      </c>
      <c r="BE23" s="1">
        <v>2.9750000000000001</v>
      </c>
      <c r="BF23" s="1">
        <v>1.6040000000000001</v>
      </c>
      <c r="BG23" s="1">
        <v>1</v>
      </c>
      <c r="BH23" s="1">
        <v>0.71199999999999997</v>
      </c>
      <c r="BM23" s="1">
        <v>4.97</v>
      </c>
      <c r="BN23" s="1">
        <v>6.8330000000000002</v>
      </c>
      <c r="BO23" s="1" t="s">
        <v>50</v>
      </c>
      <c r="BP23" s="1" t="s">
        <v>58</v>
      </c>
      <c r="BQ23" s="1" t="s">
        <v>50</v>
      </c>
      <c r="BR23" s="1" t="s">
        <v>50</v>
      </c>
      <c r="BS23" s="1" t="s">
        <v>58</v>
      </c>
      <c r="BT23" s="1" t="s">
        <v>50</v>
      </c>
      <c r="BU23" s="1" t="s">
        <v>58</v>
      </c>
      <c r="BV23" s="1" t="s">
        <v>58</v>
      </c>
      <c r="BW23" s="1" t="s">
        <v>58</v>
      </c>
      <c r="BX23" s="1" t="s">
        <v>50</v>
      </c>
      <c r="BY23" s="1" t="s">
        <v>50</v>
      </c>
      <c r="BZ23" s="1" t="s">
        <v>50</v>
      </c>
      <c r="CA23" s="1" t="s">
        <v>50</v>
      </c>
      <c r="CB23" s="1" t="s">
        <v>50</v>
      </c>
    </row>
    <row r="24" spans="2:82" hidden="1">
      <c r="B24" s="1" t="s">
        <v>26</v>
      </c>
      <c r="C24" s="1" t="s">
        <v>47</v>
      </c>
      <c r="D24" s="1" t="s">
        <v>27</v>
      </c>
      <c r="E24" s="1" t="s">
        <v>91</v>
      </c>
      <c r="F24" s="1">
        <v>83</v>
      </c>
      <c r="G24" s="1">
        <v>56</v>
      </c>
      <c r="H24" s="1">
        <v>3380</v>
      </c>
      <c r="K24" s="1">
        <v>4480</v>
      </c>
      <c r="L24" s="1">
        <v>6026</v>
      </c>
      <c r="M24" s="1">
        <v>1945</v>
      </c>
      <c r="N24" s="1">
        <v>2165</v>
      </c>
      <c r="O24" s="1">
        <v>1455</v>
      </c>
      <c r="P24" s="1">
        <v>1480</v>
      </c>
      <c r="Q24" s="1">
        <v>1066</v>
      </c>
      <c r="R24" s="1">
        <v>1580</v>
      </c>
      <c r="S24" s="1">
        <v>2673</v>
      </c>
      <c r="T24" s="1">
        <v>8300</v>
      </c>
      <c r="U24" s="1" t="s">
        <v>159</v>
      </c>
      <c r="V24" s="1" t="s">
        <v>36</v>
      </c>
      <c r="W24" s="1" t="s">
        <v>249</v>
      </c>
      <c r="X24" s="1">
        <v>4</v>
      </c>
      <c r="Y24" s="1" t="s">
        <v>48</v>
      </c>
      <c r="Z24" s="1" t="s">
        <v>52</v>
      </c>
      <c r="AA24" s="1" t="s">
        <v>50</v>
      </c>
      <c r="AB24" s="1">
        <v>130</v>
      </c>
      <c r="AC24" s="27">
        <f>AB24*0.735499</f>
        <v>95.614869999999996</v>
      </c>
      <c r="AD24" s="1">
        <v>2800</v>
      </c>
      <c r="AE24" s="1">
        <v>38</v>
      </c>
      <c r="AF24" s="27">
        <f>AE24*9.80665</f>
        <v>372.65269999999998</v>
      </c>
      <c r="AG24" s="1">
        <v>1800</v>
      </c>
      <c r="AH24" s="1">
        <v>4009</v>
      </c>
      <c r="AI24" s="1">
        <v>104</v>
      </c>
      <c r="AJ24" s="1">
        <v>118</v>
      </c>
      <c r="AK24" s="1">
        <v>100</v>
      </c>
      <c r="AL24" s="1" t="s">
        <v>54</v>
      </c>
      <c r="AM24" s="1" t="s">
        <v>143</v>
      </c>
      <c r="AN24" s="1">
        <v>6.7</v>
      </c>
      <c r="AO24" s="1" t="s">
        <v>181</v>
      </c>
      <c r="AP24" s="1" t="s">
        <v>181</v>
      </c>
      <c r="AQ24" s="1" t="s">
        <v>59</v>
      </c>
      <c r="AR24" s="1" t="s">
        <v>58</v>
      </c>
      <c r="AS24" s="1" t="s">
        <v>60</v>
      </c>
      <c r="AT24" s="1" t="s">
        <v>62</v>
      </c>
      <c r="AU24" s="1" t="s">
        <v>61</v>
      </c>
      <c r="AV24" s="1" t="s">
        <v>148</v>
      </c>
      <c r="AW24" s="1" t="s">
        <v>153</v>
      </c>
      <c r="AX24" s="1">
        <v>6</v>
      </c>
      <c r="AY24" s="1" t="s">
        <v>50</v>
      </c>
      <c r="AZ24" s="1" t="s">
        <v>50</v>
      </c>
      <c r="BA24" s="1" t="s">
        <v>72</v>
      </c>
      <c r="BB24" s="1">
        <v>300</v>
      </c>
      <c r="BC24" s="1" t="s">
        <v>154</v>
      </c>
      <c r="BD24" s="1">
        <v>5.3419999999999996</v>
      </c>
      <c r="BE24" s="1">
        <v>2.9750000000000001</v>
      </c>
      <c r="BF24" s="1">
        <v>1.6040000000000001</v>
      </c>
      <c r="BG24" s="1">
        <v>1</v>
      </c>
      <c r="BH24" s="1">
        <v>0.71199999999999997</v>
      </c>
      <c r="BM24" s="1">
        <v>4.97</v>
      </c>
      <c r="BN24" s="1">
        <v>6.8330000000000002</v>
      </c>
      <c r="BO24" s="1" t="s">
        <v>50</v>
      </c>
      <c r="BP24" s="1" t="s">
        <v>58</v>
      </c>
      <c r="BQ24" s="1" t="s">
        <v>58</v>
      </c>
      <c r="BR24" s="1" t="s">
        <v>50</v>
      </c>
      <c r="BS24" s="1" t="s">
        <v>58</v>
      </c>
      <c r="BT24" s="1" t="s">
        <v>58</v>
      </c>
      <c r="BU24" s="1" t="s">
        <v>58</v>
      </c>
      <c r="BV24" s="1" t="s">
        <v>58</v>
      </c>
      <c r="BW24" s="1" t="s">
        <v>58</v>
      </c>
      <c r="BX24" s="1" t="s">
        <v>58</v>
      </c>
      <c r="BY24" s="1" t="s">
        <v>50</v>
      </c>
      <c r="BZ24" s="1" t="s">
        <v>50</v>
      </c>
      <c r="CA24" s="1" t="s">
        <v>50</v>
      </c>
      <c r="CB24" s="1" t="s">
        <v>50</v>
      </c>
    </row>
    <row r="25" spans="2:82">
      <c r="B25" s="1" t="s">
        <v>26</v>
      </c>
      <c r="C25" s="1" t="s">
        <v>92</v>
      </c>
      <c r="D25" s="1" t="s">
        <v>274</v>
      </c>
      <c r="E25" s="1" t="s">
        <v>95</v>
      </c>
      <c r="F25" s="1">
        <v>112</v>
      </c>
      <c r="G25" s="1">
        <v>40.9</v>
      </c>
      <c r="H25" s="1">
        <v>5320</v>
      </c>
      <c r="K25" s="1">
        <v>7100</v>
      </c>
      <c r="L25" s="1">
        <v>8980</v>
      </c>
      <c r="M25" s="1">
        <v>2175</v>
      </c>
      <c r="N25" s="1">
        <v>2485</v>
      </c>
      <c r="O25" s="1">
        <v>1800</v>
      </c>
      <c r="P25" s="1">
        <v>1660</v>
      </c>
      <c r="Q25" s="1">
        <v>1145</v>
      </c>
      <c r="R25" s="1">
        <v>2515</v>
      </c>
      <c r="S25" s="1">
        <v>3315</v>
      </c>
      <c r="T25" s="1">
        <v>10400</v>
      </c>
      <c r="U25" s="1" t="s">
        <v>145</v>
      </c>
      <c r="V25" s="1" t="s">
        <v>36</v>
      </c>
      <c r="W25" s="1" t="s">
        <v>188</v>
      </c>
      <c r="X25" s="1">
        <v>4</v>
      </c>
      <c r="Y25" s="1" t="s">
        <v>48</v>
      </c>
      <c r="Z25" s="1" t="s">
        <v>52</v>
      </c>
      <c r="AA25" s="1" t="s">
        <v>58</v>
      </c>
      <c r="AB25" s="1">
        <v>190</v>
      </c>
      <c r="AC25" s="1">
        <f>AB25*0.735499</f>
        <v>139.74481</v>
      </c>
      <c r="AD25" s="1">
        <v>2500</v>
      </c>
      <c r="AE25" s="1">
        <v>56</v>
      </c>
      <c r="AF25" s="1">
        <f>AE25*9.80665</f>
        <v>549.17239999999993</v>
      </c>
      <c r="AG25" s="1">
        <v>1850</v>
      </c>
      <c r="AH25" s="1">
        <v>5123</v>
      </c>
      <c r="AI25" s="1">
        <v>112</v>
      </c>
      <c r="AJ25" s="1">
        <v>130</v>
      </c>
      <c r="AK25" s="1">
        <v>200</v>
      </c>
      <c r="AL25" s="1" t="s">
        <v>54</v>
      </c>
      <c r="AM25" s="1" t="s">
        <v>155</v>
      </c>
      <c r="AN25" s="1">
        <v>8.1999999999999993</v>
      </c>
      <c r="AO25" s="1" t="s">
        <v>181</v>
      </c>
      <c r="AP25" s="1" t="s">
        <v>181</v>
      </c>
      <c r="AQ25" s="1" t="s">
        <v>189</v>
      </c>
      <c r="AR25" s="1" t="s">
        <v>58</v>
      </c>
      <c r="AS25" s="1" t="s">
        <v>60</v>
      </c>
      <c r="AT25" s="1" t="s">
        <v>62</v>
      </c>
      <c r="AU25" s="1" t="s">
        <v>61</v>
      </c>
      <c r="AV25" s="1" t="s">
        <v>190</v>
      </c>
      <c r="AW25" s="1" t="s">
        <v>191</v>
      </c>
      <c r="AX25" s="1">
        <v>6</v>
      </c>
      <c r="AY25" s="1" t="s">
        <v>50</v>
      </c>
      <c r="AZ25" s="1" t="s">
        <v>50</v>
      </c>
      <c r="BA25" s="1" t="s">
        <v>72</v>
      </c>
      <c r="BB25" s="1">
        <v>350</v>
      </c>
      <c r="BC25" s="1" t="s">
        <v>192</v>
      </c>
      <c r="BD25" s="1">
        <v>6.0979999999999999</v>
      </c>
      <c r="BE25" s="1">
        <v>3.8580000000000001</v>
      </c>
      <c r="BF25" s="1">
        <v>2.34</v>
      </c>
      <c r="BG25" s="1">
        <v>1.4219999999999999</v>
      </c>
      <c r="BH25" s="1">
        <v>1</v>
      </c>
      <c r="BI25" s="1">
        <v>0.74399999999999999</v>
      </c>
      <c r="BM25" s="1">
        <v>5.6719999999999997</v>
      </c>
      <c r="BN25" s="1">
        <v>5.8570000000000002</v>
      </c>
      <c r="BO25" s="1" t="s">
        <v>58</v>
      </c>
      <c r="BP25" s="1" t="s">
        <v>58</v>
      </c>
      <c r="BQ25" s="1" t="s">
        <v>50</v>
      </c>
      <c r="BR25" s="1" t="s">
        <v>58</v>
      </c>
      <c r="BS25" s="1" t="s">
        <v>50</v>
      </c>
      <c r="BT25" s="1" t="s">
        <v>50</v>
      </c>
      <c r="BU25" s="1" t="s">
        <v>50</v>
      </c>
      <c r="BV25" s="1" t="s">
        <v>50</v>
      </c>
      <c r="BW25" s="1" t="s">
        <v>50</v>
      </c>
      <c r="BX25" s="1" t="s">
        <v>50</v>
      </c>
      <c r="BY25" s="1" t="s">
        <v>50</v>
      </c>
      <c r="BZ25" s="1" t="s">
        <v>50</v>
      </c>
      <c r="CA25" s="1" t="s">
        <v>50</v>
      </c>
      <c r="CB25" s="1" t="s">
        <v>50</v>
      </c>
    </row>
    <row r="26" spans="2:82">
      <c r="B26" s="1" t="s">
        <v>26</v>
      </c>
      <c r="C26" s="1" t="s">
        <v>92</v>
      </c>
      <c r="D26" s="1" t="s">
        <v>275</v>
      </c>
      <c r="E26" s="1" t="s">
        <v>118</v>
      </c>
      <c r="F26" s="1">
        <v>101</v>
      </c>
      <c r="G26" s="1">
        <v>47</v>
      </c>
      <c r="H26" s="1">
        <v>4330</v>
      </c>
      <c r="K26" s="1">
        <v>3500</v>
      </c>
      <c r="L26" s="1">
        <v>7600</v>
      </c>
      <c r="M26" s="1">
        <v>2490</v>
      </c>
      <c r="N26" s="1">
        <v>2755</v>
      </c>
      <c r="O26" s="1">
        <v>2050</v>
      </c>
      <c r="P26" s="1">
        <v>1835</v>
      </c>
      <c r="Q26" s="1">
        <v>1280</v>
      </c>
      <c r="R26" s="1">
        <v>1990</v>
      </c>
      <c r="S26" s="1">
        <v>5210</v>
      </c>
      <c r="T26" s="1">
        <v>15100</v>
      </c>
      <c r="U26" s="1" t="s">
        <v>145</v>
      </c>
      <c r="V26" s="1" t="s">
        <v>36</v>
      </c>
      <c r="W26" s="1" t="s">
        <v>168</v>
      </c>
      <c r="X26" s="1">
        <v>6</v>
      </c>
      <c r="Y26" s="1" t="s">
        <v>48</v>
      </c>
      <c r="Z26" s="1" t="s">
        <v>52</v>
      </c>
      <c r="AA26" s="1" t="s">
        <v>58</v>
      </c>
      <c r="AB26" s="1">
        <v>235</v>
      </c>
      <c r="AC26" s="1">
        <f>AB26*0.735499</f>
        <v>172.842265</v>
      </c>
      <c r="AD26" s="1">
        <v>1500</v>
      </c>
      <c r="AE26" s="1">
        <v>72</v>
      </c>
      <c r="AF26" s="1">
        <f>AE26*9.80665</f>
        <v>706.0788</v>
      </c>
      <c r="AG26" s="1">
        <v>1500</v>
      </c>
      <c r="AH26" s="1">
        <v>7684</v>
      </c>
      <c r="AI26" s="1">
        <v>112</v>
      </c>
      <c r="AJ26" s="1">
        <v>130</v>
      </c>
      <c r="AK26" s="1">
        <v>200</v>
      </c>
      <c r="AL26" s="1" t="s">
        <v>54</v>
      </c>
      <c r="AM26" s="1" t="s">
        <v>155</v>
      </c>
      <c r="AN26" s="1">
        <v>7.5</v>
      </c>
      <c r="AO26" s="1" t="s">
        <v>181</v>
      </c>
      <c r="AP26" s="1" t="s">
        <v>181</v>
      </c>
      <c r="AQ26" s="1" t="s">
        <v>169</v>
      </c>
      <c r="AR26" s="1" t="s">
        <v>58</v>
      </c>
      <c r="AS26" s="1" t="s">
        <v>170</v>
      </c>
      <c r="AT26" s="1" t="s">
        <v>62</v>
      </c>
      <c r="AU26" s="1" t="s">
        <v>61</v>
      </c>
      <c r="AV26" s="1" t="s">
        <v>171</v>
      </c>
      <c r="AW26" s="1" t="s">
        <v>172</v>
      </c>
      <c r="AX26" s="1">
        <v>6</v>
      </c>
      <c r="AY26" s="1" t="s">
        <v>50</v>
      </c>
      <c r="AZ26" s="1" t="s">
        <v>50</v>
      </c>
      <c r="BA26" s="1" t="s">
        <v>72</v>
      </c>
      <c r="BB26" s="1">
        <v>380</v>
      </c>
      <c r="BC26" s="1" t="s">
        <v>173</v>
      </c>
      <c r="BD26" s="1">
        <v>7.3049999999999997</v>
      </c>
      <c r="BE26" s="1">
        <v>4.7359999999999998</v>
      </c>
      <c r="BF26" s="1">
        <v>2.738</v>
      </c>
      <c r="BG26" s="1">
        <v>1.651</v>
      </c>
      <c r="BH26" s="1">
        <v>1</v>
      </c>
      <c r="BI26" s="1">
        <v>0.78700000000000003</v>
      </c>
      <c r="BM26" s="1">
        <v>7.8390000000000004</v>
      </c>
      <c r="BN26" s="1">
        <v>6.8330000000000002</v>
      </c>
      <c r="BO26" s="1" t="s">
        <v>50</v>
      </c>
      <c r="BP26" s="1" t="s">
        <v>50</v>
      </c>
      <c r="BQ26" s="1" t="s">
        <v>50</v>
      </c>
      <c r="BR26" s="1" t="s">
        <v>50</v>
      </c>
      <c r="BS26" s="1" t="s">
        <v>50</v>
      </c>
      <c r="BT26" s="1" t="s">
        <v>50</v>
      </c>
      <c r="BU26" s="1" t="s">
        <v>58</v>
      </c>
      <c r="BV26" s="1" t="s">
        <v>58</v>
      </c>
      <c r="BW26" s="1" t="s">
        <v>50</v>
      </c>
      <c r="BX26" s="1" t="s">
        <v>58</v>
      </c>
      <c r="BY26" s="1" t="s">
        <v>58</v>
      </c>
      <c r="BZ26" s="1" t="s">
        <v>50</v>
      </c>
      <c r="CA26" s="1" t="s">
        <v>50</v>
      </c>
      <c r="CB26" s="1" t="s">
        <v>50</v>
      </c>
    </row>
    <row r="27" spans="2:82">
      <c r="B27" s="1" t="s">
        <v>26</v>
      </c>
      <c r="C27" s="1" t="s">
        <v>92</v>
      </c>
      <c r="D27" s="1" t="s">
        <v>275</v>
      </c>
      <c r="E27" s="1" t="s">
        <v>96</v>
      </c>
      <c r="F27" s="1">
        <v>101</v>
      </c>
      <c r="G27" s="1">
        <v>47</v>
      </c>
      <c r="H27" s="1">
        <v>4630</v>
      </c>
      <c r="K27" s="1">
        <v>3800</v>
      </c>
      <c r="L27" s="1">
        <v>8150</v>
      </c>
      <c r="M27" s="1">
        <v>2490</v>
      </c>
      <c r="N27" s="1">
        <v>2755</v>
      </c>
      <c r="O27" s="1">
        <v>2050</v>
      </c>
      <c r="P27" s="1">
        <v>1835</v>
      </c>
      <c r="Q27" s="1">
        <v>1280</v>
      </c>
      <c r="R27" s="1">
        <v>2240</v>
      </c>
      <c r="S27" s="1">
        <v>5250</v>
      </c>
      <c r="T27" s="1">
        <v>15100</v>
      </c>
      <c r="U27" s="1" t="s">
        <v>145</v>
      </c>
      <c r="V27" s="1" t="s">
        <v>36</v>
      </c>
      <c r="W27" s="1" t="s">
        <v>168</v>
      </c>
      <c r="X27" s="1">
        <v>6</v>
      </c>
      <c r="Y27" s="1" t="s">
        <v>48</v>
      </c>
      <c r="Z27" s="1" t="s">
        <v>52</v>
      </c>
      <c r="AA27" s="1" t="s">
        <v>58</v>
      </c>
      <c r="AB27" s="1">
        <v>235</v>
      </c>
      <c r="AC27" s="1">
        <f>AB27*0.735499</f>
        <v>172.842265</v>
      </c>
      <c r="AD27" s="1">
        <v>1500</v>
      </c>
      <c r="AE27" s="1">
        <v>72</v>
      </c>
      <c r="AF27" s="1">
        <f>AE27*9.80665</f>
        <v>706.0788</v>
      </c>
      <c r="AG27" s="1">
        <v>1500</v>
      </c>
      <c r="AH27" s="1">
        <v>7684</v>
      </c>
      <c r="AI27" s="1">
        <v>112</v>
      </c>
      <c r="AJ27" s="1">
        <v>130</v>
      </c>
      <c r="AK27" s="1">
        <v>200</v>
      </c>
      <c r="AL27" s="1" t="s">
        <v>54</v>
      </c>
      <c r="AM27" s="1" t="s">
        <v>155</v>
      </c>
      <c r="AN27" s="1">
        <v>8</v>
      </c>
      <c r="AO27" s="1" t="s">
        <v>181</v>
      </c>
      <c r="AP27" s="1" t="s">
        <v>181</v>
      </c>
      <c r="AQ27" s="1" t="s">
        <v>169</v>
      </c>
      <c r="AR27" s="1" t="s">
        <v>58</v>
      </c>
      <c r="AS27" s="1" t="s">
        <v>170</v>
      </c>
      <c r="AT27" s="1" t="s">
        <v>62</v>
      </c>
      <c r="AU27" s="1" t="s">
        <v>61</v>
      </c>
      <c r="AV27" s="1" t="s">
        <v>171</v>
      </c>
      <c r="AW27" s="1" t="s">
        <v>172</v>
      </c>
      <c r="AX27" s="1">
        <v>6</v>
      </c>
      <c r="AY27" s="1" t="s">
        <v>50</v>
      </c>
      <c r="AZ27" s="1" t="s">
        <v>50</v>
      </c>
      <c r="BA27" s="1" t="s">
        <v>72</v>
      </c>
      <c r="BB27" s="1">
        <v>380</v>
      </c>
      <c r="BC27" s="1" t="s">
        <v>173</v>
      </c>
      <c r="BD27" s="1">
        <v>7.3049999999999997</v>
      </c>
      <c r="BE27" s="1">
        <v>4.7359999999999998</v>
      </c>
      <c r="BF27" s="1">
        <v>2.738</v>
      </c>
      <c r="BG27" s="1">
        <v>1.651</v>
      </c>
      <c r="BH27" s="1">
        <v>1</v>
      </c>
      <c r="BI27" s="1">
        <v>0.78700000000000003</v>
      </c>
      <c r="BM27" s="1">
        <v>7.8390000000000004</v>
      </c>
      <c r="BN27" s="1">
        <v>6.8330000000000002</v>
      </c>
      <c r="BO27" s="1" t="s">
        <v>58</v>
      </c>
      <c r="BP27" s="1" t="s">
        <v>58</v>
      </c>
      <c r="BQ27" s="1" t="s">
        <v>58</v>
      </c>
      <c r="BR27" s="1" t="s">
        <v>58</v>
      </c>
      <c r="BS27" s="1" t="s">
        <v>58</v>
      </c>
      <c r="BT27" s="1" t="s">
        <v>58</v>
      </c>
      <c r="BU27" s="1" t="s">
        <v>50</v>
      </c>
      <c r="BV27" s="1" t="s">
        <v>50</v>
      </c>
      <c r="BW27" s="1" t="s">
        <v>58</v>
      </c>
      <c r="BX27" s="1" t="s">
        <v>50</v>
      </c>
      <c r="BY27" s="1" t="s">
        <v>50</v>
      </c>
      <c r="BZ27" s="1" t="s">
        <v>50</v>
      </c>
      <c r="CA27" s="1" t="s">
        <v>58</v>
      </c>
      <c r="CB27" s="1" t="s">
        <v>50</v>
      </c>
    </row>
    <row r="28" spans="2:82">
      <c r="B28" s="1" t="s">
        <v>26</v>
      </c>
      <c r="C28" s="1" t="s">
        <v>92</v>
      </c>
      <c r="D28" s="1" t="s">
        <v>275</v>
      </c>
      <c r="E28" s="1" t="s">
        <v>99</v>
      </c>
      <c r="F28" s="1">
        <v>101</v>
      </c>
      <c r="G28" s="1">
        <v>47</v>
      </c>
      <c r="H28" s="1">
        <v>4780</v>
      </c>
      <c r="K28" s="1">
        <v>3950</v>
      </c>
      <c r="L28" s="1">
        <v>8650</v>
      </c>
      <c r="M28" s="1">
        <v>2490</v>
      </c>
      <c r="N28" s="1">
        <v>2750</v>
      </c>
      <c r="O28" s="1">
        <v>2050</v>
      </c>
      <c r="P28" s="1">
        <v>1835</v>
      </c>
      <c r="Q28" s="1">
        <v>1280</v>
      </c>
      <c r="R28" s="1">
        <v>2590</v>
      </c>
      <c r="S28" s="1">
        <v>5270</v>
      </c>
      <c r="T28" s="1">
        <v>15100</v>
      </c>
      <c r="U28" s="1" t="s">
        <v>145</v>
      </c>
      <c r="V28" s="1" t="s">
        <v>36</v>
      </c>
      <c r="W28" s="1" t="s">
        <v>168</v>
      </c>
      <c r="X28" s="1">
        <v>6</v>
      </c>
      <c r="Y28" s="1" t="s">
        <v>48</v>
      </c>
      <c r="Z28" s="1" t="s">
        <v>52</v>
      </c>
      <c r="AA28" s="1" t="s">
        <v>58</v>
      </c>
      <c r="AB28" s="1">
        <v>235</v>
      </c>
      <c r="AC28" s="1">
        <f>AB28*0.735499</f>
        <v>172.842265</v>
      </c>
      <c r="AD28" s="1">
        <v>1500</v>
      </c>
      <c r="AE28" s="1">
        <v>72</v>
      </c>
      <c r="AF28" s="1">
        <f>AE28*9.80665</f>
        <v>706.0788</v>
      </c>
      <c r="AG28" s="1">
        <v>1500</v>
      </c>
      <c r="AH28" s="1">
        <v>7684</v>
      </c>
      <c r="AI28" s="1">
        <v>112</v>
      </c>
      <c r="AJ28" s="1">
        <v>130</v>
      </c>
      <c r="AK28" s="1">
        <v>200</v>
      </c>
      <c r="AL28" s="1" t="s">
        <v>54</v>
      </c>
      <c r="AM28" s="1" t="s">
        <v>155</v>
      </c>
      <c r="AN28" s="1">
        <v>8.1999999999999993</v>
      </c>
      <c r="AO28" s="1" t="s">
        <v>181</v>
      </c>
      <c r="AP28" s="1" t="s">
        <v>181</v>
      </c>
      <c r="AQ28" s="1" t="s">
        <v>169</v>
      </c>
      <c r="AR28" s="1" t="s">
        <v>58</v>
      </c>
      <c r="AS28" s="1" t="s">
        <v>170</v>
      </c>
      <c r="AT28" s="1" t="s">
        <v>62</v>
      </c>
      <c r="AU28" s="1" t="s">
        <v>61</v>
      </c>
      <c r="AV28" s="1" t="s">
        <v>171</v>
      </c>
      <c r="AW28" s="1" t="s">
        <v>172</v>
      </c>
      <c r="AX28" s="1">
        <v>6</v>
      </c>
      <c r="AY28" s="1" t="s">
        <v>50</v>
      </c>
      <c r="AZ28" s="1" t="s">
        <v>50</v>
      </c>
      <c r="BA28" s="1" t="s">
        <v>72</v>
      </c>
      <c r="BB28" s="1">
        <v>380</v>
      </c>
      <c r="BC28" s="1" t="s">
        <v>173</v>
      </c>
      <c r="BD28" s="1">
        <v>7.3049999999999997</v>
      </c>
      <c r="BE28" s="1">
        <v>4.7359999999999998</v>
      </c>
      <c r="BF28" s="1">
        <v>2.738</v>
      </c>
      <c r="BG28" s="1">
        <v>1.651</v>
      </c>
      <c r="BH28" s="1">
        <v>1</v>
      </c>
      <c r="BI28" s="1">
        <v>0.78700000000000003</v>
      </c>
      <c r="BM28" s="1">
        <v>7.8390000000000004</v>
      </c>
      <c r="BN28" s="1">
        <v>6.8330000000000002</v>
      </c>
      <c r="BO28" s="1" t="s">
        <v>58</v>
      </c>
      <c r="BP28" s="1" t="s">
        <v>58</v>
      </c>
      <c r="BQ28" s="1" t="s">
        <v>58</v>
      </c>
      <c r="BR28" s="1" t="s">
        <v>58</v>
      </c>
      <c r="BS28" s="1" t="s">
        <v>58</v>
      </c>
      <c r="BT28" s="1" t="s">
        <v>58</v>
      </c>
      <c r="BU28" s="1" t="s">
        <v>50</v>
      </c>
      <c r="BV28" s="1" t="s">
        <v>50</v>
      </c>
      <c r="BW28" s="1" t="s">
        <v>58</v>
      </c>
      <c r="BX28" s="1" t="s">
        <v>50</v>
      </c>
      <c r="BY28" s="1" t="s">
        <v>50</v>
      </c>
      <c r="BZ28" s="1" t="s">
        <v>50</v>
      </c>
      <c r="CA28" s="1" t="s">
        <v>58</v>
      </c>
      <c r="CB28" s="1" t="s">
        <v>50</v>
      </c>
    </row>
    <row r="29" spans="2:82">
      <c r="B29" s="1" t="s">
        <v>26</v>
      </c>
      <c r="C29" s="1" t="s">
        <v>92</v>
      </c>
      <c r="D29" s="1" t="s">
        <v>275</v>
      </c>
      <c r="E29" s="1" t="s">
        <v>101</v>
      </c>
      <c r="F29" s="1">
        <v>101</v>
      </c>
      <c r="G29" s="1">
        <v>47</v>
      </c>
      <c r="H29" s="1">
        <v>5530</v>
      </c>
      <c r="K29" s="1">
        <v>4700</v>
      </c>
      <c r="L29" s="1">
        <v>9700</v>
      </c>
      <c r="M29" s="1">
        <v>2490</v>
      </c>
      <c r="N29" s="1">
        <v>2750</v>
      </c>
      <c r="O29" s="1">
        <v>2050</v>
      </c>
      <c r="P29" s="1">
        <v>1835</v>
      </c>
      <c r="Q29" s="1">
        <v>1280</v>
      </c>
      <c r="R29" s="1">
        <v>2890</v>
      </c>
      <c r="S29" s="1">
        <v>5430</v>
      </c>
      <c r="T29" s="1">
        <v>15100</v>
      </c>
      <c r="U29" s="1" t="s">
        <v>145</v>
      </c>
      <c r="V29" s="1" t="s">
        <v>36</v>
      </c>
      <c r="W29" s="1" t="s">
        <v>168</v>
      </c>
      <c r="X29" s="1">
        <v>6</v>
      </c>
      <c r="Y29" s="1" t="s">
        <v>48</v>
      </c>
      <c r="Z29" s="1" t="s">
        <v>52</v>
      </c>
      <c r="AA29" s="1" t="s">
        <v>58</v>
      </c>
      <c r="AB29" s="1">
        <v>235</v>
      </c>
      <c r="AC29" s="1">
        <f>AB29*0.735499</f>
        <v>172.842265</v>
      </c>
      <c r="AD29" s="1">
        <v>1500</v>
      </c>
      <c r="AE29" s="1">
        <v>72</v>
      </c>
      <c r="AF29" s="1">
        <f>AE29*9.80665</f>
        <v>706.0788</v>
      </c>
      <c r="AG29" s="1">
        <v>1500</v>
      </c>
      <c r="AH29" s="1">
        <v>7684</v>
      </c>
      <c r="AI29" s="1">
        <v>112</v>
      </c>
      <c r="AJ29" s="1">
        <v>130</v>
      </c>
      <c r="AK29" s="1">
        <v>200</v>
      </c>
      <c r="AL29" s="1" t="s">
        <v>54</v>
      </c>
      <c r="AM29" s="1" t="s">
        <v>155</v>
      </c>
      <c r="AN29" s="1">
        <v>8</v>
      </c>
      <c r="AO29" s="1" t="s">
        <v>181</v>
      </c>
      <c r="AP29" s="1" t="s">
        <v>181</v>
      </c>
      <c r="AQ29" s="1" t="s">
        <v>169</v>
      </c>
      <c r="AR29" s="1" t="s">
        <v>58</v>
      </c>
      <c r="AS29" s="1" t="s">
        <v>170</v>
      </c>
      <c r="AT29" s="1" t="s">
        <v>62</v>
      </c>
      <c r="AU29" s="1" t="s">
        <v>61</v>
      </c>
      <c r="AV29" s="1" t="s">
        <v>171</v>
      </c>
      <c r="AW29" s="1" t="s">
        <v>172</v>
      </c>
      <c r="AX29" s="1">
        <v>6</v>
      </c>
      <c r="AY29" s="1" t="s">
        <v>50</v>
      </c>
      <c r="AZ29" s="1" t="s">
        <v>50</v>
      </c>
      <c r="BA29" s="1" t="s">
        <v>72</v>
      </c>
      <c r="BB29" s="1">
        <v>380</v>
      </c>
      <c r="BC29" s="1" t="s">
        <v>173</v>
      </c>
      <c r="BD29" s="1">
        <v>7.3049999999999997</v>
      </c>
      <c r="BE29" s="1">
        <v>4.7359999999999998</v>
      </c>
      <c r="BF29" s="1">
        <v>2.738</v>
      </c>
      <c r="BG29" s="1">
        <v>1.651</v>
      </c>
      <c r="BH29" s="1">
        <v>1</v>
      </c>
      <c r="BI29" s="1">
        <v>0.78700000000000003</v>
      </c>
      <c r="BM29" s="1">
        <v>7.8390000000000004</v>
      </c>
      <c r="BN29" s="1">
        <v>6.8330000000000002</v>
      </c>
      <c r="BO29" s="1" t="s">
        <v>58</v>
      </c>
      <c r="BP29" s="1" t="s">
        <v>58</v>
      </c>
      <c r="BQ29" s="1" t="s">
        <v>58</v>
      </c>
      <c r="BR29" s="1" t="s">
        <v>58</v>
      </c>
      <c r="BS29" s="1" t="s">
        <v>58</v>
      </c>
      <c r="BT29" s="1" t="s">
        <v>58</v>
      </c>
      <c r="BU29" s="1" t="s">
        <v>50</v>
      </c>
      <c r="BV29" s="1" t="s">
        <v>50</v>
      </c>
      <c r="BW29" s="1" t="s">
        <v>58</v>
      </c>
      <c r="BX29" s="1" t="s">
        <v>50</v>
      </c>
      <c r="BY29" s="1" t="s">
        <v>50</v>
      </c>
      <c r="BZ29" s="1" t="s">
        <v>50</v>
      </c>
      <c r="CA29" s="1" t="s">
        <v>58</v>
      </c>
      <c r="CB29" s="1" t="s">
        <v>50</v>
      </c>
    </row>
    <row r="30" spans="2:82">
      <c r="B30" s="1" t="s">
        <v>26</v>
      </c>
      <c r="C30" s="1" t="s">
        <v>92</v>
      </c>
      <c r="D30" s="1" t="s">
        <v>275</v>
      </c>
      <c r="E30" s="1" t="s">
        <v>103</v>
      </c>
      <c r="F30" s="1">
        <v>101</v>
      </c>
      <c r="G30" s="1">
        <v>47</v>
      </c>
      <c r="H30" s="1">
        <v>6130</v>
      </c>
      <c r="K30" s="1">
        <v>5300</v>
      </c>
      <c r="L30" s="1">
        <v>10645</v>
      </c>
      <c r="M30" s="1">
        <v>2490</v>
      </c>
      <c r="N30" s="1">
        <v>2750</v>
      </c>
      <c r="O30" s="1">
        <v>2050</v>
      </c>
      <c r="P30" s="1">
        <v>1835</v>
      </c>
      <c r="Q30" s="1">
        <v>1280</v>
      </c>
      <c r="R30" s="1">
        <v>3235</v>
      </c>
      <c r="S30" s="1">
        <v>5500</v>
      </c>
      <c r="T30" s="1">
        <v>15100</v>
      </c>
      <c r="U30" s="1" t="s">
        <v>145</v>
      </c>
      <c r="V30" s="1" t="s">
        <v>36</v>
      </c>
      <c r="W30" s="1" t="s">
        <v>168</v>
      </c>
      <c r="X30" s="1">
        <v>6</v>
      </c>
      <c r="Y30" s="1" t="s">
        <v>48</v>
      </c>
      <c r="Z30" s="1" t="s">
        <v>52</v>
      </c>
      <c r="AA30" s="1" t="s">
        <v>58</v>
      </c>
      <c r="AB30" s="1">
        <v>235</v>
      </c>
      <c r="AC30" s="1">
        <f>AB30*0.735499</f>
        <v>172.842265</v>
      </c>
      <c r="AD30" s="1">
        <v>1500</v>
      </c>
      <c r="AE30" s="1">
        <v>72</v>
      </c>
      <c r="AF30" s="1">
        <f>AE30*9.80665</f>
        <v>706.0788</v>
      </c>
      <c r="AG30" s="1">
        <v>1500</v>
      </c>
      <c r="AH30" s="1">
        <v>7684</v>
      </c>
      <c r="AI30" s="1">
        <v>112</v>
      </c>
      <c r="AJ30" s="1">
        <v>130</v>
      </c>
      <c r="AK30" s="1">
        <v>200</v>
      </c>
      <c r="AL30" s="1" t="s">
        <v>54</v>
      </c>
      <c r="AM30" s="1" t="s">
        <v>155</v>
      </c>
      <c r="AN30" s="1">
        <v>10.3</v>
      </c>
      <c r="AO30" s="1" t="s">
        <v>181</v>
      </c>
      <c r="AP30" s="1" t="s">
        <v>181</v>
      </c>
      <c r="AQ30" s="1" t="s">
        <v>169</v>
      </c>
      <c r="AR30" s="1" t="s">
        <v>58</v>
      </c>
      <c r="AS30" s="1" t="s">
        <v>170</v>
      </c>
      <c r="AT30" s="1" t="s">
        <v>62</v>
      </c>
      <c r="AU30" s="1" t="s">
        <v>61</v>
      </c>
      <c r="AV30" s="1" t="s">
        <v>171</v>
      </c>
      <c r="AW30" s="1" t="s">
        <v>172</v>
      </c>
      <c r="AX30" s="1">
        <v>6</v>
      </c>
      <c r="AY30" s="1" t="s">
        <v>50</v>
      </c>
      <c r="AZ30" s="1" t="s">
        <v>50</v>
      </c>
      <c r="BA30" s="1" t="s">
        <v>72</v>
      </c>
      <c r="BB30" s="1">
        <v>380</v>
      </c>
      <c r="BC30" s="1" t="s">
        <v>173</v>
      </c>
      <c r="BD30" s="1">
        <v>7.3049999999999997</v>
      </c>
      <c r="BE30" s="1">
        <v>4.7359999999999998</v>
      </c>
      <c r="BF30" s="1">
        <v>2.738</v>
      </c>
      <c r="BG30" s="1">
        <v>1.651</v>
      </c>
      <c r="BH30" s="1">
        <v>1</v>
      </c>
      <c r="BI30" s="1">
        <v>0.78700000000000003</v>
      </c>
      <c r="BM30" s="1">
        <v>7.8390000000000004</v>
      </c>
      <c r="BN30" s="1">
        <v>6.8330000000000002</v>
      </c>
      <c r="BO30" s="1" t="s">
        <v>58</v>
      </c>
      <c r="BP30" s="1" t="s">
        <v>58</v>
      </c>
      <c r="BQ30" s="1" t="s">
        <v>58</v>
      </c>
      <c r="BR30" s="1" t="s">
        <v>58</v>
      </c>
      <c r="BS30" s="1" t="s">
        <v>58</v>
      </c>
      <c r="BT30" s="1" t="s">
        <v>58</v>
      </c>
      <c r="BU30" s="1" t="s">
        <v>50</v>
      </c>
      <c r="BV30" s="1" t="s">
        <v>50</v>
      </c>
      <c r="BW30" s="1" t="s">
        <v>58</v>
      </c>
      <c r="BX30" s="1" t="s">
        <v>50</v>
      </c>
      <c r="BY30" s="1" t="s">
        <v>50</v>
      </c>
      <c r="BZ30" s="1" t="s">
        <v>50</v>
      </c>
      <c r="CA30" s="1" t="s">
        <v>58</v>
      </c>
      <c r="CB30" s="1" t="s">
        <v>50</v>
      </c>
    </row>
    <row r="31" spans="2:82">
      <c r="B31" s="1" t="s">
        <v>26</v>
      </c>
      <c r="C31" s="1" t="s">
        <v>92</v>
      </c>
      <c r="D31" s="1" t="s">
        <v>275</v>
      </c>
      <c r="E31" s="1" t="s">
        <v>93</v>
      </c>
      <c r="F31" s="1">
        <v>109</v>
      </c>
      <c r="G31" s="1">
        <v>49</v>
      </c>
      <c r="H31" s="1">
        <v>7030</v>
      </c>
      <c r="K31" s="1">
        <v>9800</v>
      </c>
      <c r="L31" s="1">
        <v>11950</v>
      </c>
      <c r="M31" s="1">
        <v>2490</v>
      </c>
      <c r="N31" s="1">
        <v>2750</v>
      </c>
      <c r="O31" s="1">
        <v>2050</v>
      </c>
      <c r="P31" s="1">
        <v>1835</v>
      </c>
      <c r="Q31" s="1">
        <v>1280</v>
      </c>
      <c r="R31" s="1">
        <v>3640</v>
      </c>
      <c r="S31" s="1">
        <v>5780</v>
      </c>
      <c r="T31" s="1">
        <v>15100</v>
      </c>
      <c r="U31" s="1" t="s">
        <v>145</v>
      </c>
      <c r="V31" s="1" t="s">
        <v>36</v>
      </c>
      <c r="W31" s="1" t="s">
        <v>168</v>
      </c>
      <c r="X31" s="1">
        <v>6</v>
      </c>
      <c r="Y31" s="1" t="s">
        <v>48</v>
      </c>
      <c r="Z31" s="1" t="s">
        <v>52</v>
      </c>
      <c r="AA31" s="1" t="s">
        <v>58</v>
      </c>
      <c r="AB31" s="1">
        <v>235</v>
      </c>
      <c r="AC31" s="1">
        <f>AB31*0.735499</f>
        <v>172.842265</v>
      </c>
      <c r="AD31" s="1">
        <v>1500</v>
      </c>
      <c r="AE31" s="1">
        <v>72</v>
      </c>
      <c r="AF31" s="1">
        <f>AE31*9.80665</f>
        <v>706.0788</v>
      </c>
      <c r="AG31" s="1">
        <v>1500</v>
      </c>
      <c r="AH31" s="1">
        <v>7684</v>
      </c>
      <c r="AI31" s="1">
        <v>112</v>
      </c>
      <c r="AJ31" s="1">
        <v>130</v>
      </c>
      <c r="AK31" s="1">
        <v>200</v>
      </c>
      <c r="AL31" s="1" t="s">
        <v>54</v>
      </c>
      <c r="AM31" s="1" t="s">
        <v>155</v>
      </c>
      <c r="AN31" s="1">
        <v>11</v>
      </c>
      <c r="AO31" s="1" t="s">
        <v>181</v>
      </c>
      <c r="AP31" s="1" t="s">
        <v>181</v>
      </c>
      <c r="AQ31" s="1" t="s">
        <v>169</v>
      </c>
      <c r="AR31" s="1" t="s">
        <v>58</v>
      </c>
      <c r="AS31" s="1" t="s">
        <v>170</v>
      </c>
      <c r="AT31" s="1" t="s">
        <v>62</v>
      </c>
      <c r="AU31" s="1" t="s">
        <v>61</v>
      </c>
      <c r="AV31" s="1" t="s">
        <v>171</v>
      </c>
      <c r="AW31" s="1" t="s">
        <v>172</v>
      </c>
      <c r="AX31" s="1">
        <v>6</v>
      </c>
      <c r="AY31" s="1" t="s">
        <v>50</v>
      </c>
      <c r="AZ31" s="1" t="s">
        <v>50</v>
      </c>
      <c r="BA31" s="1" t="s">
        <v>72</v>
      </c>
      <c r="BB31" s="1">
        <v>380</v>
      </c>
      <c r="BC31" s="1" t="s">
        <v>173</v>
      </c>
      <c r="BD31" s="1">
        <v>7.3049999999999997</v>
      </c>
      <c r="BE31" s="1">
        <v>4.7359999999999998</v>
      </c>
      <c r="BF31" s="1">
        <v>2.738</v>
      </c>
      <c r="BG31" s="1">
        <v>1.651</v>
      </c>
      <c r="BH31" s="1">
        <v>1</v>
      </c>
      <c r="BI31" s="1">
        <v>0.78700000000000003</v>
      </c>
      <c r="BM31" s="1">
        <v>7.8390000000000004</v>
      </c>
      <c r="BN31" s="1">
        <v>6.4279999999999999</v>
      </c>
      <c r="BO31" s="1" t="s">
        <v>50</v>
      </c>
      <c r="BP31" s="1" t="s">
        <v>50</v>
      </c>
      <c r="BQ31" s="1" t="s">
        <v>50</v>
      </c>
      <c r="BR31" s="1" t="s">
        <v>50</v>
      </c>
      <c r="BS31" s="1" t="s">
        <v>50</v>
      </c>
      <c r="BT31" s="1" t="s">
        <v>50</v>
      </c>
      <c r="BU31" s="1" t="s">
        <v>50</v>
      </c>
      <c r="BV31" s="1" t="s">
        <v>50</v>
      </c>
      <c r="BW31" s="1" t="s">
        <v>50</v>
      </c>
      <c r="BX31" s="1" t="s">
        <v>50</v>
      </c>
      <c r="BY31" s="1" t="s">
        <v>50</v>
      </c>
      <c r="BZ31" s="1" t="s">
        <v>50</v>
      </c>
      <c r="CA31" s="1" t="s">
        <v>58</v>
      </c>
      <c r="CB31" s="1" t="s">
        <v>50</v>
      </c>
    </row>
    <row r="32" spans="2:82">
      <c r="B32" s="1" t="s">
        <v>26</v>
      </c>
      <c r="C32" s="1" t="s">
        <v>92</v>
      </c>
      <c r="D32" s="1" t="s">
        <v>275</v>
      </c>
      <c r="E32" s="1" t="s">
        <v>97</v>
      </c>
      <c r="F32" s="1">
        <v>109</v>
      </c>
      <c r="G32" s="1">
        <v>49</v>
      </c>
      <c r="H32" s="1">
        <v>4630</v>
      </c>
      <c r="K32" s="1">
        <v>3800</v>
      </c>
      <c r="L32" s="1">
        <v>8150</v>
      </c>
      <c r="M32" s="1">
        <v>2490</v>
      </c>
      <c r="N32" s="1">
        <v>2755</v>
      </c>
      <c r="O32" s="1">
        <v>2050</v>
      </c>
      <c r="P32" s="1">
        <v>1835</v>
      </c>
      <c r="Q32" s="1">
        <v>1280</v>
      </c>
      <c r="R32" s="1">
        <v>2240</v>
      </c>
      <c r="S32" s="1">
        <v>5230</v>
      </c>
      <c r="T32" s="1">
        <v>15100</v>
      </c>
      <c r="U32" s="1" t="s">
        <v>145</v>
      </c>
      <c r="V32" s="1" t="s">
        <v>36</v>
      </c>
      <c r="W32" s="1" t="s">
        <v>193</v>
      </c>
      <c r="X32" s="1">
        <v>6</v>
      </c>
      <c r="Y32" s="1" t="s">
        <v>48</v>
      </c>
      <c r="Z32" s="1" t="s">
        <v>52</v>
      </c>
      <c r="AA32" s="1" t="s">
        <v>58</v>
      </c>
      <c r="AB32" s="1">
        <v>245</v>
      </c>
      <c r="AC32" s="1">
        <f>AB32*0.735499</f>
        <v>180.19725500000001</v>
      </c>
      <c r="AD32" s="1">
        <v>2500</v>
      </c>
      <c r="AE32" s="1">
        <v>79</v>
      </c>
      <c r="AF32" s="1">
        <f>AE32*9.80665</f>
        <v>774.72534999999993</v>
      </c>
      <c r="AG32" s="1">
        <v>1500</v>
      </c>
      <c r="AH32" s="1">
        <v>7684</v>
      </c>
      <c r="AI32" s="1">
        <v>112</v>
      </c>
      <c r="AJ32" s="1">
        <v>130</v>
      </c>
      <c r="AK32" s="1">
        <v>200</v>
      </c>
      <c r="AL32" s="1" t="s">
        <v>54</v>
      </c>
      <c r="AM32" s="1" t="s">
        <v>155</v>
      </c>
      <c r="AN32" s="1">
        <v>8</v>
      </c>
      <c r="AO32" s="1" t="s">
        <v>181</v>
      </c>
      <c r="AP32" s="1" t="s">
        <v>181</v>
      </c>
      <c r="AQ32" s="1" t="s">
        <v>169</v>
      </c>
      <c r="AR32" s="1" t="s">
        <v>58</v>
      </c>
      <c r="AS32" s="1" t="s">
        <v>170</v>
      </c>
      <c r="AT32" s="1" t="s">
        <v>62</v>
      </c>
      <c r="AU32" s="1" t="s">
        <v>61</v>
      </c>
      <c r="AV32" s="1" t="s">
        <v>171</v>
      </c>
      <c r="AW32" s="1" t="s">
        <v>172</v>
      </c>
      <c r="AX32" s="1">
        <v>6</v>
      </c>
      <c r="AY32" s="1" t="s">
        <v>50</v>
      </c>
      <c r="AZ32" s="1" t="s">
        <v>50</v>
      </c>
      <c r="BA32" s="1" t="s">
        <v>72</v>
      </c>
      <c r="BB32" s="1">
        <v>380</v>
      </c>
      <c r="BC32" s="1" t="s">
        <v>173</v>
      </c>
      <c r="BD32" s="1">
        <v>7.3049999999999997</v>
      </c>
      <c r="BE32" s="1">
        <v>4.7359999999999998</v>
      </c>
      <c r="BF32" s="1">
        <v>2.738</v>
      </c>
      <c r="BG32" s="1">
        <v>1.651</v>
      </c>
      <c r="BH32" s="1">
        <v>1</v>
      </c>
      <c r="BI32" s="1">
        <v>0.78700000000000003</v>
      </c>
      <c r="BM32" s="1">
        <v>7.8390000000000004</v>
      </c>
      <c r="BN32" s="1">
        <v>6.4279999999999999</v>
      </c>
      <c r="BO32" s="1" t="s">
        <v>58</v>
      </c>
      <c r="BP32" s="1" t="s">
        <v>58</v>
      </c>
      <c r="BQ32" s="1" t="s">
        <v>58</v>
      </c>
      <c r="BR32" s="1" t="s">
        <v>58</v>
      </c>
      <c r="BS32" s="1" t="s">
        <v>58</v>
      </c>
      <c r="BT32" s="1" t="s">
        <v>58</v>
      </c>
      <c r="BU32" s="1" t="s">
        <v>50</v>
      </c>
      <c r="BV32" s="1" t="s">
        <v>50</v>
      </c>
      <c r="BW32" s="1" t="s">
        <v>58</v>
      </c>
      <c r="BX32" s="1" t="s">
        <v>50</v>
      </c>
      <c r="BY32" s="1" t="s">
        <v>50</v>
      </c>
      <c r="BZ32" s="1" t="s">
        <v>50</v>
      </c>
      <c r="CA32" s="1" t="s">
        <v>58</v>
      </c>
      <c r="CB32" s="1" t="s">
        <v>50</v>
      </c>
    </row>
    <row r="33" spans="2:80">
      <c r="B33" s="1" t="s">
        <v>26</v>
      </c>
      <c r="C33" s="1" t="s">
        <v>92</v>
      </c>
      <c r="D33" s="1" t="s">
        <v>275</v>
      </c>
      <c r="E33" s="1" t="s">
        <v>98</v>
      </c>
      <c r="F33" s="1">
        <v>109</v>
      </c>
      <c r="G33" s="1">
        <v>49</v>
      </c>
      <c r="H33" s="1">
        <v>4630</v>
      </c>
      <c r="K33" s="1">
        <v>3800</v>
      </c>
      <c r="L33" s="1">
        <v>8150</v>
      </c>
      <c r="M33" s="1">
        <v>2490</v>
      </c>
      <c r="N33" s="1">
        <v>2755</v>
      </c>
      <c r="O33" s="1">
        <v>2050</v>
      </c>
      <c r="P33" s="1">
        <v>1835</v>
      </c>
      <c r="Q33" s="1">
        <v>1280</v>
      </c>
      <c r="R33" s="1">
        <v>2240</v>
      </c>
      <c r="S33" s="1">
        <v>5230</v>
      </c>
      <c r="T33" s="1">
        <v>15100</v>
      </c>
      <c r="U33" s="1" t="s">
        <v>145</v>
      </c>
      <c r="V33" s="1" t="s">
        <v>36</v>
      </c>
      <c r="W33" s="1" t="s">
        <v>193</v>
      </c>
      <c r="X33" s="1">
        <v>6</v>
      </c>
      <c r="Y33" s="1" t="s">
        <v>48</v>
      </c>
      <c r="Z33" s="1" t="s">
        <v>52</v>
      </c>
      <c r="AA33" s="1" t="s">
        <v>58</v>
      </c>
      <c r="AB33" s="1">
        <v>245</v>
      </c>
      <c r="AC33" s="1">
        <f>AB33*0.735499</f>
        <v>180.19725500000001</v>
      </c>
      <c r="AD33" s="1">
        <v>2500</v>
      </c>
      <c r="AE33" s="1">
        <v>79</v>
      </c>
      <c r="AF33" s="1">
        <f>AE33*9.80665</f>
        <v>774.72534999999993</v>
      </c>
      <c r="AG33" s="1">
        <v>1500</v>
      </c>
      <c r="AH33" s="1">
        <v>7684</v>
      </c>
      <c r="AI33" s="1">
        <v>112</v>
      </c>
      <c r="AJ33" s="1">
        <v>130</v>
      </c>
      <c r="AK33" s="1">
        <v>200</v>
      </c>
      <c r="AL33" s="1" t="s">
        <v>54</v>
      </c>
      <c r="AM33" s="1" t="s">
        <v>155</v>
      </c>
      <c r="AN33" s="1">
        <v>8</v>
      </c>
      <c r="AO33" s="1" t="s">
        <v>181</v>
      </c>
      <c r="AP33" s="1" t="s">
        <v>181</v>
      </c>
      <c r="AQ33" s="1" t="s">
        <v>169</v>
      </c>
      <c r="AR33" s="1" t="s">
        <v>58</v>
      </c>
      <c r="AS33" s="1" t="s">
        <v>170</v>
      </c>
      <c r="AT33" s="1" t="s">
        <v>62</v>
      </c>
      <c r="AU33" s="1" t="s">
        <v>61</v>
      </c>
      <c r="AV33" s="1" t="s">
        <v>171</v>
      </c>
      <c r="AW33" s="1" t="s">
        <v>172</v>
      </c>
      <c r="AX33" s="1">
        <v>6</v>
      </c>
      <c r="AY33" s="1" t="s">
        <v>50</v>
      </c>
      <c r="AZ33" s="1" t="s">
        <v>58</v>
      </c>
      <c r="BA33" s="1" t="s">
        <v>72</v>
      </c>
      <c r="BB33" s="1">
        <v>380</v>
      </c>
      <c r="BC33" s="1" t="s">
        <v>173</v>
      </c>
      <c r="BD33" s="1">
        <v>7.3049999999999997</v>
      </c>
      <c r="BE33" s="1">
        <v>4.7359999999999998</v>
      </c>
      <c r="BF33" s="1">
        <v>2.738</v>
      </c>
      <c r="BG33" s="1">
        <v>1.651</v>
      </c>
      <c r="BH33" s="1">
        <v>1</v>
      </c>
      <c r="BI33" s="1">
        <v>0.78700000000000003</v>
      </c>
      <c r="BM33" s="1">
        <v>7.8390000000000004</v>
      </c>
      <c r="BN33" s="1">
        <v>6.4279999999999999</v>
      </c>
      <c r="BO33" s="1" t="s">
        <v>58</v>
      </c>
      <c r="BP33" s="1" t="s">
        <v>58</v>
      </c>
      <c r="BQ33" s="1" t="s">
        <v>58</v>
      </c>
      <c r="BR33" s="1" t="s">
        <v>58</v>
      </c>
      <c r="BS33" s="1" t="s">
        <v>58</v>
      </c>
      <c r="BT33" s="1" t="s">
        <v>58</v>
      </c>
      <c r="BU33" s="1" t="s">
        <v>50</v>
      </c>
      <c r="BV33" s="1" t="s">
        <v>50</v>
      </c>
      <c r="BW33" s="1" t="s">
        <v>58</v>
      </c>
      <c r="BX33" s="1" t="s">
        <v>50</v>
      </c>
      <c r="BY33" s="1" t="s">
        <v>50</v>
      </c>
      <c r="BZ33" s="1" t="s">
        <v>50</v>
      </c>
      <c r="CA33" s="1" t="s">
        <v>58</v>
      </c>
      <c r="CB33" s="1" t="s">
        <v>50</v>
      </c>
    </row>
    <row r="34" spans="2:80">
      <c r="B34" s="1" t="s">
        <v>26</v>
      </c>
      <c r="C34" s="1" t="s">
        <v>92</v>
      </c>
      <c r="D34" s="1" t="s">
        <v>275</v>
      </c>
      <c r="E34" s="1" t="s">
        <v>100</v>
      </c>
      <c r="F34" s="1">
        <v>109</v>
      </c>
      <c r="G34" s="1">
        <v>49</v>
      </c>
      <c r="H34" s="1">
        <v>4780</v>
      </c>
      <c r="K34" s="1">
        <v>3950</v>
      </c>
      <c r="L34" s="1">
        <v>8650</v>
      </c>
      <c r="M34" s="1">
        <v>2490</v>
      </c>
      <c r="N34" s="1">
        <v>2750</v>
      </c>
      <c r="O34" s="1">
        <v>2050</v>
      </c>
      <c r="P34" s="1">
        <v>1835</v>
      </c>
      <c r="Q34" s="1">
        <v>1280</v>
      </c>
      <c r="R34" s="1">
        <v>2590</v>
      </c>
      <c r="S34" s="1">
        <v>5255</v>
      </c>
      <c r="T34" s="1">
        <v>15100</v>
      </c>
      <c r="U34" s="1" t="s">
        <v>145</v>
      </c>
      <c r="V34" s="1" t="s">
        <v>36</v>
      </c>
      <c r="W34" s="1" t="s">
        <v>193</v>
      </c>
      <c r="X34" s="1">
        <v>6</v>
      </c>
      <c r="Y34" s="1" t="s">
        <v>48</v>
      </c>
      <c r="Z34" s="1" t="s">
        <v>52</v>
      </c>
      <c r="AA34" s="1" t="s">
        <v>58</v>
      </c>
      <c r="AB34" s="1">
        <v>245</v>
      </c>
      <c r="AC34" s="1">
        <f>AB34*0.735499</f>
        <v>180.19725500000001</v>
      </c>
      <c r="AD34" s="1">
        <v>2500</v>
      </c>
      <c r="AE34" s="1">
        <v>79</v>
      </c>
      <c r="AF34" s="1">
        <f>AE34*9.80665</f>
        <v>774.72534999999993</v>
      </c>
      <c r="AG34" s="1">
        <v>1500</v>
      </c>
      <c r="AH34" s="1">
        <v>7684</v>
      </c>
      <c r="AI34" s="1">
        <v>112</v>
      </c>
      <c r="AJ34" s="1">
        <v>130</v>
      </c>
      <c r="AK34" s="1">
        <v>200</v>
      </c>
      <c r="AL34" s="1" t="s">
        <v>54</v>
      </c>
      <c r="AM34" s="1" t="s">
        <v>155</v>
      </c>
      <c r="AN34" s="1">
        <v>8.1999999999999993</v>
      </c>
      <c r="AO34" s="1" t="s">
        <v>181</v>
      </c>
      <c r="AP34" s="1" t="s">
        <v>181</v>
      </c>
      <c r="AQ34" s="1" t="s">
        <v>169</v>
      </c>
      <c r="AR34" s="1" t="s">
        <v>58</v>
      </c>
      <c r="AS34" s="1" t="s">
        <v>170</v>
      </c>
      <c r="AT34" s="1" t="s">
        <v>62</v>
      </c>
      <c r="AU34" s="1" t="s">
        <v>61</v>
      </c>
      <c r="AV34" s="1" t="s">
        <v>171</v>
      </c>
      <c r="AW34" s="1" t="s">
        <v>172</v>
      </c>
      <c r="AX34" s="1">
        <v>6</v>
      </c>
      <c r="AY34" s="1" t="s">
        <v>50</v>
      </c>
      <c r="AZ34" s="1" t="s">
        <v>50</v>
      </c>
      <c r="BA34" s="1" t="s">
        <v>72</v>
      </c>
      <c r="BB34" s="1">
        <v>380</v>
      </c>
      <c r="BC34" s="1" t="s">
        <v>173</v>
      </c>
      <c r="BD34" s="1">
        <v>7.3049999999999997</v>
      </c>
      <c r="BE34" s="1">
        <v>4.7359999999999998</v>
      </c>
      <c r="BF34" s="1">
        <v>2.738</v>
      </c>
      <c r="BG34" s="1">
        <v>1.651</v>
      </c>
      <c r="BH34" s="1">
        <v>1</v>
      </c>
      <c r="BI34" s="1">
        <v>0.78700000000000003</v>
      </c>
      <c r="BM34" s="1">
        <v>7.8390000000000004</v>
      </c>
      <c r="BN34" s="1">
        <v>6.4279999999999999</v>
      </c>
      <c r="BO34" s="1" t="s">
        <v>58</v>
      </c>
      <c r="BP34" s="1" t="s">
        <v>58</v>
      </c>
      <c r="BQ34" s="1" t="s">
        <v>58</v>
      </c>
      <c r="BR34" s="1" t="s">
        <v>58</v>
      </c>
      <c r="BS34" s="1" t="s">
        <v>58</v>
      </c>
      <c r="BT34" s="1" t="s">
        <v>58</v>
      </c>
      <c r="BU34" s="1" t="s">
        <v>50</v>
      </c>
      <c r="BV34" s="1" t="s">
        <v>50</v>
      </c>
      <c r="BW34" s="1" t="s">
        <v>58</v>
      </c>
      <c r="BX34" s="1" t="s">
        <v>50</v>
      </c>
      <c r="BY34" s="1" t="s">
        <v>50</v>
      </c>
      <c r="BZ34" s="1" t="s">
        <v>50</v>
      </c>
      <c r="CA34" s="1" t="s">
        <v>58</v>
      </c>
      <c r="CB34" s="1" t="s">
        <v>50</v>
      </c>
    </row>
    <row r="35" spans="2:80">
      <c r="B35" s="1" t="s">
        <v>26</v>
      </c>
      <c r="C35" s="1" t="s">
        <v>92</v>
      </c>
      <c r="D35" s="1" t="s">
        <v>275</v>
      </c>
      <c r="E35" s="1" t="s">
        <v>102</v>
      </c>
      <c r="F35" s="1">
        <v>109</v>
      </c>
      <c r="G35" s="1">
        <v>49</v>
      </c>
      <c r="H35" s="1">
        <v>5530</v>
      </c>
      <c r="K35" s="1">
        <v>4700</v>
      </c>
      <c r="L35" s="1">
        <v>9700</v>
      </c>
      <c r="M35" s="1">
        <v>2490</v>
      </c>
      <c r="N35" s="1">
        <v>2750</v>
      </c>
      <c r="O35" s="1">
        <v>2050</v>
      </c>
      <c r="P35" s="1">
        <v>1835</v>
      </c>
      <c r="Q35" s="1">
        <v>1280</v>
      </c>
      <c r="R35" s="1">
        <v>2890</v>
      </c>
      <c r="T35" s="1">
        <v>15100</v>
      </c>
      <c r="U35" s="1" t="s">
        <v>145</v>
      </c>
      <c r="V35" s="1" t="s">
        <v>36</v>
      </c>
      <c r="W35" s="1" t="s">
        <v>193</v>
      </c>
      <c r="X35" s="1">
        <v>6</v>
      </c>
      <c r="Y35" s="1" t="s">
        <v>48</v>
      </c>
      <c r="Z35" s="1" t="s">
        <v>52</v>
      </c>
      <c r="AA35" s="1" t="s">
        <v>58</v>
      </c>
      <c r="AB35" s="1">
        <v>245</v>
      </c>
      <c r="AC35" s="1">
        <f>AB35*0.735499</f>
        <v>180.19725500000001</v>
      </c>
      <c r="AD35" s="1">
        <v>2500</v>
      </c>
      <c r="AE35" s="1">
        <v>79</v>
      </c>
      <c r="AF35" s="1">
        <f>AE35*9.80665</f>
        <v>774.72534999999993</v>
      </c>
      <c r="AG35" s="1">
        <v>1500</v>
      </c>
      <c r="AH35" s="1">
        <v>7684</v>
      </c>
      <c r="AI35" s="1">
        <v>112</v>
      </c>
      <c r="AJ35" s="1">
        <v>130</v>
      </c>
      <c r="AK35" s="1">
        <v>200</v>
      </c>
      <c r="AL35" s="1" t="s">
        <v>54</v>
      </c>
      <c r="AM35" s="1" t="s">
        <v>155</v>
      </c>
      <c r="AN35" s="1">
        <v>8</v>
      </c>
      <c r="AO35" s="1" t="s">
        <v>181</v>
      </c>
      <c r="AP35" s="1" t="s">
        <v>181</v>
      </c>
      <c r="AQ35" s="1" t="s">
        <v>169</v>
      </c>
      <c r="AR35" s="1" t="s">
        <v>58</v>
      </c>
      <c r="AS35" s="1" t="s">
        <v>170</v>
      </c>
      <c r="AT35" s="1" t="s">
        <v>62</v>
      </c>
      <c r="AU35" s="1" t="s">
        <v>61</v>
      </c>
      <c r="AV35" s="1" t="s">
        <v>171</v>
      </c>
      <c r="AW35" s="1" t="s">
        <v>172</v>
      </c>
      <c r="AX35" s="1">
        <v>6</v>
      </c>
      <c r="AY35" s="1" t="s">
        <v>50</v>
      </c>
      <c r="AZ35" s="1" t="s">
        <v>50</v>
      </c>
      <c r="BA35" s="1" t="s">
        <v>72</v>
      </c>
      <c r="BB35" s="1">
        <v>380</v>
      </c>
      <c r="BC35" s="1" t="s">
        <v>173</v>
      </c>
      <c r="BD35" s="1">
        <v>7.3049999999999997</v>
      </c>
      <c r="BE35" s="1">
        <v>4.7359999999999998</v>
      </c>
      <c r="BF35" s="1">
        <v>2.738</v>
      </c>
      <c r="BG35" s="1">
        <v>1.651</v>
      </c>
      <c r="BH35" s="1">
        <v>1</v>
      </c>
      <c r="BI35" s="1">
        <v>0.78700000000000003</v>
      </c>
      <c r="BM35" s="1">
        <v>7.8390000000000004</v>
      </c>
      <c r="BN35" s="1">
        <v>6.4279999999999999</v>
      </c>
      <c r="BO35" s="1" t="s">
        <v>58</v>
      </c>
      <c r="BP35" s="1" t="s">
        <v>58</v>
      </c>
      <c r="BQ35" s="1" t="s">
        <v>58</v>
      </c>
      <c r="BR35" s="1" t="s">
        <v>58</v>
      </c>
      <c r="BS35" s="1" t="s">
        <v>58</v>
      </c>
      <c r="BT35" s="1" t="s">
        <v>58</v>
      </c>
      <c r="BU35" s="1" t="s">
        <v>50</v>
      </c>
      <c r="BV35" s="1" t="s">
        <v>50</v>
      </c>
      <c r="BW35" s="1" t="s">
        <v>58</v>
      </c>
      <c r="BX35" s="1" t="s">
        <v>50</v>
      </c>
      <c r="BY35" s="1" t="s">
        <v>50</v>
      </c>
      <c r="BZ35" s="1" t="s">
        <v>50</v>
      </c>
      <c r="CA35" s="1" t="s">
        <v>58</v>
      </c>
      <c r="CB35" s="1" t="s">
        <v>50</v>
      </c>
    </row>
    <row r="36" spans="2:80">
      <c r="B36" s="1" t="s">
        <v>26</v>
      </c>
      <c r="C36" s="1" t="s">
        <v>92</v>
      </c>
      <c r="D36" s="1" t="s">
        <v>275</v>
      </c>
      <c r="E36" s="1" t="s">
        <v>104</v>
      </c>
      <c r="F36" s="1">
        <v>109</v>
      </c>
      <c r="G36" s="1">
        <v>49</v>
      </c>
      <c r="H36" s="1">
        <v>6130</v>
      </c>
      <c r="K36" s="1">
        <v>5300</v>
      </c>
      <c r="L36" s="1">
        <v>10600</v>
      </c>
      <c r="M36" s="1">
        <v>2490</v>
      </c>
      <c r="N36" s="1">
        <v>2750</v>
      </c>
      <c r="O36" s="1">
        <v>2050</v>
      </c>
      <c r="P36" s="1">
        <v>1835</v>
      </c>
      <c r="Q36" s="1">
        <v>1280</v>
      </c>
      <c r="R36" s="1">
        <v>3190</v>
      </c>
      <c r="S36" s="1">
        <v>5540</v>
      </c>
      <c r="T36" s="1">
        <v>15100</v>
      </c>
      <c r="U36" s="1" t="s">
        <v>145</v>
      </c>
      <c r="V36" s="1" t="s">
        <v>36</v>
      </c>
      <c r="W36" s="1" t="s">
        <v>193</v>
      </c>
      <c r="X36" s="1">
        <v>6</v>
      </c>
      <c r="Y36" s="1" t="s">
        <v>48</v>
      </c>
      <c r="Z36" s="1" t="s">
        <v>52</v>
      </c>
      <c r="AA36" s="1" t="s">
        <v>58</v>
      </c>
      <c r="AB36" s="1">
        <v>245</v>
      </c>
      <c r="AC36" s="1">
        <f>AB36*0.735499</f>
        <v>180.19725500000001</v>
      </c>
      <c r="AD36" s="1">
        <v>2500</v>
      </c>
      <c r="AE36" s="1">
        <v>79</v>
      </c>
      <c r="AF36" s="1">
        <f>AE36*9.80665</f>
        <v>774.72534999999993</v>
      </c>
      <c r="AG36" s="1">
        <v>1500</v>
      </c>
      <c r="AH36" s="1">
        <v>7684</v>
      </c>
      <c r="AI36" s="1">
        <v>112</v>
      </c>
      <c r="AJ36" s="1">
        <v>130</v>
      </c>
      <c r="AK36" s="1">
        <v>200</v>
      </c>
      <c r="AL36" s="1" t="s">
        <v>54</v>
      </c>
      <c r="AM36" s="1" t="s">
        <v>155</v>
      </c>
      <c r="AN36" s="1">
        <v>10.3</v>
      </c>
      <c r="AO36" s="1" t="s">
        <v>181</v>
      </c>
      <c r="AP36" s="1" t="s">
        <v>181</v>
      </c>
      <c r="AQ36" s="1" t="s">
        <v>169</v>
      </c>
      <c r="AR36" s="1" t="s">
        <v>58</v>
      </c>
      <c r="AS36" s="1" t="s">
        <v>170</v>
      </c>
      <c r="AT36" s="1" t="s">
        <v>62</v>
      </c>
      <c r="AU36" s="1" t="s">
        <v>61</v>
      </c>
      <c r="AV36" s="1" t="s">
        <v>171</v>
      </c>
      <c r="AW36" s="1" t="s">
        <v>172</v>
      </c>
      <c r="AX36" s="1">
        <v>6</v>
      </c>
      <c r="AY36" s="1" t="s">
        <v>50</v>
      </c>
      <c r="AZ36" s="1" t="s">
        <v>50</v>
      </c>
      <c r="BA36" s="1" t="s">
        <v>72</v>
      </c>
      <c r="BB36" s="1">
        <v>380</v>
      </c>
      <c r="BC36" s="1" t="s">
        <v>173</v>
      </c>
      <c r="BD36" s="1">
        <v>7.3049999999999997</v>
      </c>
      <c r="BE36" s="1">
        <v>4.7359999999999998</v>
      </c>
      <c r="BF36" s="1">
        <v>2.738</v>
      </c>
      <c r="BG36" s="1">
        <v>1.651</v>
      </c>
      <c r="BH36" s="1">
        <v>1</v>
      </c>
      <c r="BI36" s="1">
        <v>0.78700000000000003</v>
      </c>
      <c r="BM36" s="1">
        <v>7.8390000000000004</v>
      </c>
      <c r="BN36" s="1">
        <v>6.4279999999999999</v>
      </c>
      <c r="BO36" s="1" t="s">
        <v>58</v>
      </c>
      <c r="BP36" s="1" t="s">
        <v>58</v>
      </c>
      <c r="BQ36" s="1" t="s">
        <v>58</v>
      </c>
      <c r="BR36" s="1" t="s">
        <v>58</v>
      </c>
      <c r="BS36" s="1" t="s">
        <v>58</v>
      </c>
      <c r="BT36" s="1" t="s">
        <v>58</v>
      </c>
      <c r="BU36" s="1" t="s">
        <v>50</v>
      </c>
      <c r="BV36" s="1" t="s">
        <v>50</v>
      </c>
      <c r="BW36" s="1" t="s">
        <v>58</v>
      </c>
      <c r="BX36" s="1" t="s">
        <v>50</v>
      </c>
      <c r="BY36" s="1" t="s">
        <v>50</v>
      </c>
      <c r="BZ36" s="1" t="s">
        <v>50</v>
      </c>
      <c r="CA36" s="1" t="s">
        <v>58</v>
      </c>
      <c r="CB36" s="1" t="s">
        <v>50</v>
      </c>
    </row>
    <row r="37" spans="2:80">
      <c r="B37" s="1" t="s">
        <v>26</v>
      </c>
      <c r="C37" s="1" t="s">
        <v>92</v>
      </c>
      <c r="D37" s="1" t="s">
        <v>275</v>
      </c>
      <c r="E37" s="1" t="s">
        <v>105</v>
      </c>
      <c r="F37" s="1">
        <v>101</v>
      </c>
      <c r="G37" s="1">
        <v>51</v>
      </c>
      <c r="H37" s="1">
        <v>5080</v>
      </c>
      <c r="K37" s="1">
        <v>4250</v>
      </c>
      <c r="L37" s="1">
        <v>8850</v>
      </c>
      <c r="M37" s="1">
        <v>2490</v>
      </c>
      <c r="N37" s="1">
        <v>2750</v>
      </c>
      <c r="O37" s="1">
        <v>2050</v>
      </c>
      <c r="P37" s="1">
        <v>1835</v>
      </c>
      <c r="Q37" s="1">
        <v>1280</v>
      </c>
      <c r="R37" s="1">
        <v>2490</v>
      </c>
      <c r="S37" s="1">
        <v>5305</v>
      </c>
      <c r="T37" s="1">
        <v>15100</v>
      </c>
      <c r="U37" s="1" t="s">
        <v>145</v>
      </c>
      <c r="V37" s="1" t="s">
        <v>36</v>
      </c>
      <c r="W37" s="1" t="s">
        <v>177</v>
      </c>
      <c r="X37" s="1">
        <v>6</v>
      </c>
      <c r="Y37" s="1" t="s">
        <v>48</v>
      </c>
      <c r="Z37" s="1" t="s">
        <v>52</v>
      </c>
      <c r="AA37" s="1" t="s">
        <v>58</v>
      </c>
      <c r="AB37" s="1">
        <v>260</v>
      </c>
      <c r="AC37" s="1">
        <f>AB37*0.735499</f>
        <v>191.22973999999999</v>
      </c>
      <c r="AD37" s="1">
        <v>1500</v>
      </c>
      <c r="AE37" s="1">
        <v>76</v>
      </c>
      <c r="AF37" s="1">
        <f>AE37*9.80665</f>
        <v>745.30539999999996</v>
      </c>
      <c r="AG37" s="1">
        <v>1500</v>
      </c>
      <c r="AH37" s="1">
        <v>7684</v>
      </c>
      <c r="AI37" s="1">
        <v>112</v>
      </c>
      <c r="AJ37" s="1">
        <v>130</v>
      </c>
      <c r="AK37" s="1">
        <v>200</v>
      </c>
      <c r="AL37" s="1" t="s">
        <v>54</v>
      </c>
      <c r="AM37" s="1" t="s">
        <v>155</v>
      </c>
      <c r="AN37" s="1">
        <v>8.6999999999999993</v>
      </c>
      <c r="AO37" s="1" t="s">
        <v>181</v>
      </c>
      <c r="AP37" s="1" t="s">
        <v>181</v>
      </c>
      <c r="AQ37" s="1" t="s">
        <v>169</v>
      </c>
      <c r="AR37" s="1" t="s">
        <v>58</v>
      </c>
      <c r="AS37" s="1" t="s">
        <v>170</v>
      </c>
      <c r="AT37" s="1" t="s">
        <v>62</v>
      </c>
      <c r="AU37" s="1" t="s">
        <v>61</v>
      </c>
      <c r="AV37" s="1" t="s">
        <v>171</v>
      </c>
      <c r="AW37" s="1" t="s">
        <v>172</v>
      </c>
      <c r="AX37" s="1">
        <v>6</v>
      </c>
      <c r="AY37" s="1" t="s">
        <v>50</v>
      </c>
      <c r="AZ37" s="1" t="s">
        <v>50</v>
      </c>
      <c r="BA37" s="1" t="s">
        <v>72</v>
      </c>
      <c r="BB37" s="1">
        <v>380</v>
      </c>
      <c r="BC37" s="1" t="s">
        <v>173</v>
      </c>
      <c r="BD37" s="1">
        <v>7.3049999999999997</v>
      </c>
      <c r="BE37" s="1">
        <v>4.7359999999999998</v>
      </c>
      <c r="BF37" s="1">
        <v>2.738</v>
      </c>
      <c r="BG37" s="1">
        <v>1.651</v>
      </c>
      <c r="BH37" s="1">
        <v>1</v>
      </c>
      <c r="BI37" s="1">
        <v>0.78700000000000003</v>
      </c>
      <c r="BM37" s="1">
        <v>7.8390000000000004</v>
      </c>
      <c r="BN37" s="1">
        <v>6.8330000000000002</v>
      </c>
      <c r="BO37" s="1" t="s">
        <v>58</v>
      </c>
      <c r="BP37" s="1" t="s">
        <v>58</v>
      </c>
      <c r="BQ37" s="1" t="s">
        <v>58</v>
      </c>
      <c r="BR37" s="1" t="s">
        <v>58</v>
      </c>
      <c r="BS37" s="1" t="s">
        <v>58</v>
      </c>
      <c r="BT37" s="1" t="s">
        <v>58</v>
      </c>
      <c r="BU37" s="1" t="s">
        <v>50</v>
      </c>
      <c r="BV37" s="1" t="s">
        <v>50</v>
      </c>
      <c r="BW37" s="1" t="s">
        <v>58</v>
      </c>
      <c r="BX37" s="1" t="s">
        <v>50</v>
      </c>
      <c r="BY37" s="1" t="s">
        <v>50</v>
      </c>
      <c r="BZ37" s="1" t="s">
        <v>50</v>
      </c>
      <c r="CA37" s="1" t="s">
        <v>58</v>
      </c>
      <c r="CB37" s="1" t="s">
        <v>50</v>
      </c>
    </row>
    <row r="38" spans="2:80">
      <c r="B38" s="1" t="s">
        <v>26</v>
      </c>
      <c r="C38" s="1" t="s">
        <v>92</v>
      </c>
      <c r="D38" s="1" t="s">
        <v>275</v>
      </c>
      <c r="E38" s="1" t="s">
        <v>106</v>
      </c>
      <c r="F38" s="1">
        <v>109</v>
      </c>
      <c r="G38" s="1">
        <v>52</v>
      </c>
      <c r="H38" s="1">
        <v>5080</v>
      </c>
      <c r="K38" s="1">
        <v>6700</v>
      </c>
      <c r="L38" s="1">
        <v>8850</v>
      </c>
      <c r="M38" s="1">
        <v>2490</v>
      </c>
      <c r="N38" s="1">
        <v>2750</v>
      </c>
      <c r="O38" s="1">
        <v>2050</v>
      </c>
      <c r="P38" s="1">
        <v>1835</v>
      </c>
      <c r="Q38" s="1">
        <v>1280</v>
      </c>
      <c r="R38" s="1">
        <v>2490</v>
      </c>
      <c r="S38" s="1">
        <v>5360</v>
      </c>
      <c r="T38" s="1">
        <v>15100</v>
      </c>
      <c r="U38" s="1" t="s">
        <v>145</v>
      </c>
      <c r="V38" s="1" t="s">
        <v>36</v>
      </c>
      <c r="W38" s="1" t="s">
        <v>195</v>
      </c>
      <c r="X38" s="1">
        <v>6</v>
      </c>
      <c r="Y38" s="1" t="s">
        <v>48</v>
      </c>
      <c r="Z38" s="1" t="s">
        <v>52</v>
      </c>
      <c r="AA38" s="1" t="s">
        <v>58</v>
      </c>
      <c r="AB38" s="1">
        <v>265</v>
      </c>
      <c r="AC38" s="1">
        <f>AB38*0.735499</f>
        <v>194.90723500000001</v>
      </c>
      <c r="AD38" s="1">
        <v>2500</v>
      </c>
      <c r="AE38" s="1">
        <v>82</v>
      </c>
      <c r="AF38" s="1">
        <f>AE38*9.80665</f>
        <v>804.14529999999991</v>
      </c>
      <c r="AG38" s="1">
        <v>1500</v>
      </c>
      <c r="AH38" s="1">
        <v>7684</v>
      </c>
      <c r="AI38" s="1">
        <v>112</v>
      </c>
      <c r="AJ38" s="1">
        <v>130</v>
      </c>
      <c r="AK38" s="1">
        <v>200</v>
      </c>
      <c r="AL38" s="1" t="s">
        <v>54</v>
      </c>
      <c r="AM38" s="1" t="s">
        <v>155</v>
      </c>
      <c r="AN38" s="1">
        <v>8.6999999999999993</v>
      </c>
      <c r="AO38" s="1" t="s">
        <v>181</v>
      </c>
      <c r="AP38" s="1" t="s">
        <v>181</v>
      </c>
      <c r="AQ38" s="1" t="s">
        <v>169</v>
      </c>
      <c r="AR38" s="1" t="s">
        <v>58</v>
      </c>
      <c r="AS38" s="1" t="s">
        <v>170</v>
      </c>
      <c r="AT38" s="1" t="s">
        <v>62</v>
      </c>
      <c r="AU38" s="1" t="s">
        <v>61</v>
      </c>
      <c r="AV38" s="1" t="s">
        <v>171</v>
      </c>
      <c r="AW38" s="1" t="s">
        <v>172</v>
      </c>
      <c r="AX38" s="1">
        <v>6</v>
      </c>
      <c r="AY38" s="1" t="s">
        <v>50</v>
      </c>
      <c r="AZ38" s="1" t="s">
        <v>50</v>
      </c>
      <c r="BA38" s="1" t="s">
        <v>72</v>
      </c>
      <c r="BB38" s="1">
        <v>380</v>
      </c>
      <c r="BC38" s="1" t="s">
        <v>173</v>
      </c>
      <c r="BD38" s="1">
        <v>7.3049999999999997</v>
      </c>
      <c r="BE38" s="1">
        <v>4.7359999999999998</v>
      </c>
      <c r="BF38" s="1">
        <v>2.738</v>
      </c>
      <c r="BG38" s="1">
        <v>1.651</v>
      </c>
      <c r="BH38" s="1">
        <v>1</v>
      </c>
      <c r="BI38" s="1">
        <v>0.78700000000000003</v>
      </c>
      <c r="BM38" s="1">
        <v>7.8390000000000004</v>
      </c>
      <c r="BN38" s="1">
        <v>6.4279999999999999</v>
      </c>
      <c r="BO38" s="1" t="s">
        <v>58</v>
      </c>
      <c r="BP38" s="1" t="s">
        <v>58</v>
      </c>
      <c r="BQ38" s="1" t="s">
        <v>58</v>
      </c>
      <c r="BR38" s="1" t="s">
        <v>58</v>
      </c>
      <c r="BS38" s="1" t="s">
        <v>58</v>
      </c>
      <c r="BT38" s="1" t="s">
        <v>58</v>
      </c>
      <c r="BU38" s="1" t="s">
        <v>50</v>
      </c>
      <c r="BV38" s="1" t="s">
        <v>50</v>
      </c>
      <c r="BW38" s="1" t="s">
        <v>58</v>
      </c>
      <c r="BX38" s="1" t="s">
        <v>50</v>
      </c>
      <c r="BY38" s="1" t="s">
        <v>50</v>
      </c>
      <c r="BZ38" s="1" t="s">
        <v>50</v>
      </c>
      <c r="CA38" s="1" t="s">
        <v>58</v>
      </c>
      <c r="CB38" s="1" t="s">
        <v>50</v>
      </c>
    </row>
    <row r="39" spans="2:80">
      <c r="B39" s="1" t="s">
        <v>26</v>
      </c>
      <c r="C39" s="1" t="s">
        <v>92</v>
      </c>
      <c r="D39" s="1" t="s">
        <v>279</v>
      </c>
      <c r="E39" s="1" t="s">
        <v>128</v>
      </c>
      <c r="F39" s="1">
        <v>101</v>
      </c>
      <c r="G39" s="1">
        <v>47</v>
      </c>
      <c r="H39" s="1">
        <v>3280</v>
      </c>
      <c r="K39" s="1">
        <v>2450</v>
      </c>
      <c r="L39" s="1">
        <v>5485</v>
      </c>
      <c r="M39" s="1">
        <v>2490</v>
      </c>
      <c r="N39" s="1">
        <v>2750</v>
      </c>
      <c r="O39" s="1">
        <v>2050</v>
      </c>
      <c r="P39" s="1">
        <v>1835</v>
      </c>
      <c r="Q39" s="1">
        <v>1280</v>
      </c>
      <c r="R39" s="1">
        <v>925</v>
      </c>
      <c r="S39" s="1">
        <v>5400</v>
      </c>
      <c r="T39" s="1">
        <v>31000</v>
      </c>
      <c r="U39" s="1" t="s">
        <v>145</v>
      </c>
      <c r="V39" s="1" t="s">
        <v>36</v>
      </c>
      <c r="W39" s="1" t="s">
        <v>168</v>
      </c>
      <c r="X39" s="1">
        <v>6</v>
      </c>
      <c r="Y39" s="1" t="s">
        <v>48</v>
      </c>
      <c r="Z39" s="1" t="s">
        <v>52</v>
      </c>
      <c r="AA39" s="1" t="s">
        <v>58</v>
      </c>
      <c r="AB39" s="1">
        <v>235</v>
      </c>
      <c r="AC39" s="1">
        <f>AB39*0.735499</f>
        <v>172.842265</v>
      </c>
      <c r="AD39" s="1">
        <v>1500</v>
      </c>
      <c r="AE39" s="1">
        <v>72</v>
      </c>
      <c r="AF39" s="1">
        <f>AE39*9.80665</f>
        <v>706.0788</v>
      </c>
      <c r="AG39" s="1">
        <v>1500</v>
      </c>
      <c r="AH39" s="1">
        <v>7684</v>
      </c>
      <c r="AI39" s="1">
        <v>112</v>
      </c>
      <c r="AJ39" s="1">
        <v>130</v>
      </c>
      <c r="AK39" s="1">
        <v>200</v>
      </c>
      <c r="AL39" s="1" t="s">
        <v>54</v>
      </c>
      <c r="AM39" s="1" t="s">
        <v>155</v>
      </c>
      <c r="AN39" s="1">
        <v>5.9</v>
      </c>
      <c r="AO39" s="1" t="s">
        <v>181</v>
      </c>
      <c r="AP39" s="1" t="s">
        <v>181</v>
      </c>
      <c r="AQ39" s="1" t="s">
        <v>169</v>
      </c>
      <c r="AR39" s="1" t="s">
        <v>58</v>
      </c>
      <c r="AS39" s="1" t="s">
        <v>170</v>
      </c>
      <c r="AT39" s="1" t="s">
        <v>62</v>
      </c>
      <c r="AU39" s="1" t="s">
        <v>61</v>
      </c>
      <c r="AV39" s="1" t="s">
        <v>171</v>
      </c>
      <c r="AW39" s="1" t="s">
        <v>203</v>
      </c>
      <c r="AX39" s="1">
        <v>6</v>
      </c>
      <c r="AY39" s="1" t="s">
        <v>50</v>
      </c>
      <c r="AZ39" s="1" t="s">
        <v>50</v>
      </c>
      <c r="BA39" s="1" t="s">
        <v>72</v>
      </c>
      <c r="BB39" s="1">
        <v>380</v>
      </c>
      <c r="BC39" s="1" t="s">
        <v>173</v>
      </c>
      <c r="BD39" s="1">
        <v>7.3049999999999997</v>
      </c>
      <c r="BE39" s="1">
        <v>4.7359999999999998</v>
      </c>
      <c r="BF39" s="1">
        <v>2.738</v>
      </c>
      <c r="BG39" s="1">
        <v>1.651</v>
      </c>
      <c r="BH39" s="1">
        <v>1</v>
      </c>
      <c r="BI39" s="1">
        <v>0.78700000000000003</v>
      </c>
      <c r="BM39" s="1">
        <v>7.8390000000000004</v>
      </c>
      <c r="BN39" s="1">
        <v>6.8330000000000002</v>
      </c>
      <c r="BO39" s="1" t="s">
        <v>50</v>
      </c>
      <c r="BP39" s="1" t="s">
        <v>50</v>
      </c>
      <c r="BQ39" s="1" t="s">
        <v>50</v>
      </c>
      <c r="BR39" s="1" t="s">
        <v>50</v>
      </c>
      <c r="BS39" s="1" t="s">
        <v>50</v>
      </c>
      <c r="BT39" s="1" t="s">
        <v>50</v>
      </c>
      <c r="BU39" s="1" t="s">
        <v>50</v>
      </c>
      <c r="BV39" s="1" t="s">
        <v>50</v>
      </c>
      <c r="BW39" s="1" t="s">
        <v>50</v>
      </c>
      <c r="BX39" s="1" t="s">
        <v>50</v>
      </c>
      <c r="BY39" s="1" t="s">
        <v>50</v>
      </c>
      <c r="BZ39" s="1" t="s">
        <v>50</v>
      </c>
      <c r="CA39" s="1" t="s">
        <v>50</v>
      </c>
      <c r="CB39" s="1" t="s">
        <v>58</v>
      </c>
    </row>
    <row r="40" spans="2:80">
      <c r="B40" s="1" t="s">
        <v>26</v>
      </c>
      <c r="C40" s="1" t="s">
        <v>92</v>
      </c>
      <c r="D40" s="1" t="s">
        <v>279</v>
      </c>
      <c r="E40" s="1" t="s">
        <v>130</v>
      </c>
      <c r="F40" s="1">
        <v>110</v>
      </c>
      <c r="G40" s="1">
        <v>49</v>
      </c>
      <c r="H40" s="1">
        <v>3280</v>
      </c>
      <c r="K40" s="1">
        <v>2450</v>
      </c>
      <c r="L40" s="1">
        <v>5485</v>
      </c>
      <c r="M40" s="1">
        <v>2490</v>
      </c>
      <c r="N40" s="1">
        <v>2750</v>
      </c>
      <c r="O40" s="1">
        <v>2050</v>
      </c>
      <c r="P40" s="1">
        <v>1835</v>
      </c>
      <c r="Q40" s="1">
        <v>1280</v>
      </c>
      <c r="R40" s="1">
        <v>925</v>
      </c>
      <c r="S40" s="1">
        <v>5440</v>
      </c>
      <c r="T40" s="1">
        <v>31000</v>
      </c>
      <c r="U40" s="1" t="s">
        <v>145</v>
      </c>
      <c r="V40" s="1" t="s">
        <v>36</v>
      </c>
      <c r="W40" s="1" t="s">
        <v>193</v>
      </c>
      <c r="X40" s="1">
        <v>6</v>
      </c>
      <c r="Y40" s="1" t="s">
        <v>48</v>
      </c>
      <c r="Z40" s="1" t="s">
        <v>52</v>
      </c>
      <c r="AA40" s="1" t="s">
        <v>58</v>
      </c>
      <c r="AB40" s="1">
        <v>245</v>
      </c>
      <c r="AC40" s="1">
        <f>AB40*0.735499</f>
        <v>180.19725500000001</v>
      </c>
      <c r="AD40" s="1">
        <v>2500</v>
      </c>
      <c r="AE40" s="1">
        <v>79</v>
      </c>
      <c r="AF40" s="1">
        <f>AE40*9.80665</f>
        <v>774.72534999999993</v>
      </c>
      <c r="AG40" s="1">
        <v>1500</v>
      </c>
      <c r="AH40" s="1">
        <v>7684</v>
      </c>
      <c r="AI40" s="1">
        <v>112</v>
      </c>
      <c r="AJ40" s="1">
        <v>130</v>
      </c>
      <c r="AK40" s="1">
        <v>200</v>
      </c>
      <c r="AL40" s="1" t="s">
        <v>54</v>
      </c>
      <c r="AM40" s="1" t="s">
        <v>155</v>
      </c>
      <c r="AN40" s="1">
        <v>5.9</v>
      </c>
      <c r="AO40" s="1" t="s">
        <v>181</v>
      </c>
      <c r="AP40" s="1" t="s">
        <v>181</v>
      </c>
      <c r="AQ40" s="1" t="s">
        <v>169</v>
      </c>
      <c r="AR40" s="1" t="s">
        <v>58</v>
      </c>
      <c r="AS40" s="1" t="s">
        <v>170</v>
      </c>
      <c r="AT40" s="1" t="s">
        <v>62</v>
      </c>
      <c r="AU40" s="1" t="s">
        <v>61</v>
      </c>
      <c r="AV40" s="1" t="s">
        <v>171</v>
      </c>
      <c r="AW40" s="1" t="s">
        <v>203</v>
      </c>
      <c r="AX40" s="1">
        <v>6</v>
      </c>
      <c r="AY40" s="1" t="s">
        <v>50</v>
      </c>
      <c r="AZ40" s="1" t="s">
        <v>50</v>
      </c>
      <c r="BA40" s="1" t="s">
        <v>72</v>
      </c>
      <c r="BB40" s="1">
        <v>380</v>
      </c>
      <c r="BC40" s="1" t="s">
        <v>173</v>
      </c>
      <c r="BD40" s="1">
        <v>7.3049999999999997</v>
      </c>
      <c r="BE40" s="1">
        <v>4.7359999999999998</v>
      </c>
      <c r="BF40" s="1">
        <v>2.738</v>
      </c>
      <c r="BG40" s="1">
        <v>1.651</v>
      </c>
      <c r="BH40" s="1">
        <v>1</v>
      </c>
      <c r="BI40" s="1">
        <v>0.78700000000000003</v>
      </c>
      <c r="BM40" s="1">
        <v>7.8390000000000004</v>
      </c>
      <c r="BN40" s="1">
        <v>6.4279999999999999</v>
      </c>
      <c r="BO40" s="1" t="s">
        <v>50</v>
      </c>
      <c r="BP40" s="1" t="s">
        <v>50</v>
      </c>
      <c r="BQ40" s="1" t="s">
        <v>50</v>
      </c>
      <c r="BR40" s="1" t="s">
        <v>50</v>
      </c>
      <c r="BS40" s="1" t="s">
        <v>50</v>
      </c>
      <c r="BT40" s="1" t="s">
        <v>50</v>
      </c>
      <c r="BU40" s="1" t="s">
        <v>50</v>
      </c>
      <c r="BV40" s="1" t="s">
        <v>50</v>
      </c>
      <c r="BW40" s="1" t="s">
        <v>50</v>
      </c>
      <c r="BX40" s="1" t="s">
        <v>50</v>
      </c>
      <c r="BY40" s="1" t="s">
        <v>50</v>
      </c>
      <c r="BZ40" s="1" t="s">
        <v>50</v>
      </c>
      <c r="CA40" s="1" t="s">
        <v>50</v>
      </c>
      <c r="CB40" s="1" t="s">
        <v>58</v>
      </c>
    </row>
    <row r="41" spans="2:80">
      <c r="B41" s="1" t="s">
        <v>26</v>
      </c>
      <c r="C41" s="1" t="s">
        <v>92</v>
      </c>
      <c r="D41" s="1" t="s">
        <v>276</v>
      </c>
      <c r="E41" s="1" t="s">
        <v>107</v>
      </c>
      <c r="F41" s="1">
        <v>104</v>
      </c>
      <c r="G41" s="1">
        <v>24</v>
      </c>
      <c r="H41" s="1">
        <v>4030</v>
      </c>
      <c r="I41" s="1">
        <v>1350</v>
      </c>
      <c r="K41" s="1">
        <v>3875</v>
      </c>
      <c r="L41" s="1">
        <v>8950</v>
      </c>
      <c r="M41" s="1">
        <v>2490</v>
      </c>
      <c r="N41" s="1">
        <v>2785</v>
      </c>
      <c r="O41" s="1">
        <v>2050</v>
      </c>
      <c r="P41" s="1">
        <v>1860</v>
      </c>
      <c r="Q41" s="1">
        <v>1280</v>
      </c>
      <c r="R41" s="1">
        <v>2290</v>
      </c>
      <c r="S41" s="1">
        <v>6960</v>
      </c>
      <c r="T41" s="1">
        <v>26000</v>
      </c>
      <c r="U41" s="1" t="s">
        <v>196</v>
      </c>
      <c r="V41" s="1" t="s">
        <v>36</v>
      </c>
      <c r="W41" s="1" t="s">
        <v>168</v>
      </c>
      <c r="X41" s="1">
        <v>6</v>
      </c>
      <c r="Y41" s="1" t="s">
        <v>48</v>
      </c>
      <c r="Z41" s="1" t="s">
        <v>52</v>
      </c>
      <c r="AA41" s="1" t="s">
        <v>58</v>
      </c>
      <c r="AB41" s="1">
        <v>235</v>
      </c>
      <c r="AC41" s="1">
        <f>AB41*0.735499</f>
        <v>172.842265</v>
      </c>
      <c r="AD41" s="1">
        <v>1500</v>
      </c>
      <c r="AE41" s="1">
        <v>72</v>
      </c>
      <c r="AF41" s="1">
        <f>AE41*9.80665</f>
        <v>706.0788</v>
      </c>
      <c r="AG41" s="1">
        <v>1500</v>
      </c>
      <c r="AH41" s="1">
        <v>7684</v>
      </c>
      <c r="AI41" s="1">
        <v>112</v>
      </c>
      <c r="AJ41" s="1">
        <v>130</v>
      </c>
      <c r="AK41" s="1">
        <v>200</v>
      </c>
      <c r="AL41" s="1" t="s">
        <v>54</v>
      </c>
      <c r="AM41" s="1" t="s">
        <v>155</v>
      </c>
      <c r="AN41" s="1">
        <v>8.1999999999999993</v>
      </c>
      <c r="AO41" s="1" t="s">
        <v>182</v>
      </c>
      <c r="AP41" s="1" t="s">
        <v>182</v>
      </c>
      <c r="AQ41" s="1" t="s">
        <v>169</v>
      </c>
      <c r="AR41" s="1" t="s">
        <v>58</v>
      </c>
      <c r="AS41" s="1" t="s">
        <v>170</v>
      </c>
      <c r="AT41" s="1" t="s">
        <v>62</v>
      </c>
      <c r="AU41" s="1" t="s">
        <v>61</v>
      </c>
      <c r="AV41" s="1" t="s">
        <v>171</v>
      </c>
      <c r="AW41" s="1" t="s">
        <v>197</v>
      </c>
      <c r="AX41" s="1">
        <v>10</v>
      </c>
      <c r="AY41" s="1" t="s">
        <v>50</v>
      </c>
      <c r="AZ41" s="1" t="s">
        <v>50</v>
      </c>
      <c r="BA41" s="1" t="s">
        <v>72</v>
      </c>
      <c r="BB41" s="1">
        <v>380</v>
      </c>
      <c r="BC41" s="1" t="s">
        <v>173</v>
      </c>
      <c r="BD41" s="1">
        <v>7.3049999999999997</v>
      </c>
      <c r="BE41" s="1">
        <v>4.7359999999999998</v>
      </c>
      <c r="BF41" s="1">
        <v>2.738</v>
      </c>
      <c r="BG41" s="1">
        <v>1.651</v>
      </c>
      <c r="BH41" s="1">
        <v>1</v>
      </c>
      <c r="BI41" s="1">
        <v>0.78700000000000003</v>
      </c>
      <c r="BM41" s="1">
        <v>7.8390000000000004</v>
      </c>
      <c r="BN41" s="1">
        <v>6.8330000000000002</v>
      </c>
      <c r="BO41" s="1" t="s">
        <v>58</v>
      </c>
      <c r="BP41" s="1" t="s">
        <v>58</v>
      </c>
      <c r="BQ41" s="1" t="s">
        <v>50</v>
      </c>
      <c r="BR41" s="1" t="s">
        <v>50</v>
      </c>
      <c r="BS41" s="1" t="s">
        <v>58</v>
      </c>
      <c r="BT41" s="1" t="s">
        <v>58</v>
      </c>
      <c r="BU41" s="1" t="s">
        <v>50</v>
      </c>
      <c r="BV41" s="1" t="s">
        <v>50</v>
      </c>
      <c r="BW41" s="1" t="s">
        <v>50</v>
      </c>
      <c r="BX41" s="1" t="s">
        <v>50</v>
      </c>
      <c r="BY41" s="1" t="s">
        <v>50</v>
      </c>
      <c r="BZ41" s="1" t="s">
        <v>50</v>
      </c>
      <c r="CA41" s="1" t="s">
        <v>58</v>
      </c>
      <c r="CB41" s="1" t="s">
        <v>50</v>
      </c>
    </row>
    <row r="42" spans="2:80">
      <c r="B42" s="1" t="s">
        <v>26</v>
      </c>
      <c r="C42" s="1" t="s">
        <v>92</v>
      </c>
      <c r="D42" s="1" t="s">
        <v>276</v>
      </c>
      <c r="E42" s="1" t="s">
        <v>111</v>
      </c>
      <c r="F42" s="1">
        <v>104</v>
      </c>
      <c r="G42" s="1">
        <v>24</v>
      </c>
      <c r="H42" s="1">
        <v>5830</v>
      </c>
      <c r="I42" s="1">
        <v>1350</v>
      </c>
      <c r="K42" s="1">
        <v>9755</v>
      </c>
      <c r="L42" s="1">
        <v>11950</v>
      </c>
      <c r="M42" s="1">
        <v>2490</v>
      </c>
      <c r="N42" s="1">
        <v>2780</v>
      </c>
      <c r="O42" s="1">
        <v>2050</v>
      </c>
      <c r="P42" s="1">
        <v>1860</v>
      </c>
      <c r="Q42" s="1">
        <v>1280</v>
      </c>
      <c r="R42" s="1">
        <v>3490</v>
      </c>
      <c r="S42" s="1">
        <v>6985</v>
      </c>
      <c r="T42" s="1">
        <v>26000</v>
      </c>
      <c r="U42" s="1" t="s">
        <v>196</v>
      </c>
      <c r="V42" s="1" t="s">
        <v>36</v>
      </c>
      <c r="W42" s="1" t="s">
        <v>168</v>
      </c>
      <c r="X42" s="1">
        <v>6</v>
      </c>
      <c r="Y42" s="1" t="s">
        <v>48</v>
      </c>
      <c r="Z42" s="1" t="s">
        <v>52</v>
      </c>
      <c r="AA42" s="1" t="s">
        <v>58</v>
      </c>
      <c r="AB42" s="1">
        <v>235</v>
      </c>
      <c r="AC42" s="1">
        <f>AB42*0.735499</f>
        <v>172.842265</v>
      </c>
      <c r="AD42" s="1">
        <v>1500</v>
      </c>
      <c r="AE42" s="1">
        <v>72</v>
      </c>
      <c r="AF42" s="1">
        <f>AE42*9.80665</f>
        <v>706.0788</v>
      </c>
      <c r="AG42" s="1">
        <v>1500</v>
      </c>
      <c r="AH42" s="1">
        <v>7684</v>
      </c>
      <c r="AI42" s="1">
        <v>112</v>
      </c>
      <c r="AJ42" s="1">
        <v>130</v>
      </c>
      <c r="AK42" s="1">
        <v>200</v>
      </c>
      <c r="AL42" s="1" t="s">
        <v>54</v>
      </c>
      <c r="AM42" s="1" t="s">
        <v>155</v>
      </c>
      <c r="AN42" s="1">
        <v>10.9</v>
      </c>
      <c r="AO42" s="1" t="s">
        <v>182</v>
      </c>
      <c r="AP42" s="1" t="s">
        <v>182</v>
      </c>
      <c r="AQ42" s="1" t="s">
        <v>169</v>
      </c>
      <c r="AR42" s="1" t="s">
        <v>58</v>
      </c>
      <c r="AS42" s="1" t="s">
        <v>170</v>
      </c>
      <c r="AT42" s="1" t="s">
        <v>62</v>
      </c>
      <c r="AU42" s="1" t="s">
        <v>61</v>
      </c>
      <c r="AV42" s="1" t="s">
        <v>171</v>
      </c>
      <c r="AW42" s="1" t="s">
        <v>197</v>
      </c>
      <c r="AX42" s="1">
        <v>10</v>
      </c>
      <c r="AY42" s="1" t="s">
        <v>50</v>
      </c>
      <c r="AZ42" s="1" t="s">
        <v>50</v>
      </c>
      <c r="BA42" s="1" t="s">
        <v>72</v>
      </c>
      <c r="BB42" s="1">
        <v>380</v>
      </c>
      <c r="BC42" s="1" t="s">
        <v>173</v>
      </c>
      <c r="BD42" s="1">
        <v>7.3049999999999997</v>
      </c>
      <c r="BE42" s="1">
        <v>4.7359999999999998</v>
      </c>
      <c r="BF42" s="1">
        <v>2.738</v>
      </c>
      <c r="BG42" s="1">
        <v>1.651</v>
      </c>
      <c r="BH42" s="1">
        <v>1</v>
      </c>
      <c r="BI42" s="1">
        <v>0.78700000000000003</v>
      </c>
      <c r="BM42" s="1">
        <v>7.8390000000000004</v>
      </c>
      <c r="BN42" s="1">
        <v>6.8330000000000002</v>
      </c>
      <c r="BO42" s="1" t="s">
        <v>58</v>
      </c>
      <c r="BP42" s="1" t="s">
        <v>58</v>
      </c>
      <c r="BQ42" s="1" t="s">
        <v>50</v>
      </c>
      <c r="BR42" s="1" t="s">
        <v>50</v>
      </c>
      <c r="BS42" s="1" t="s">
        <v>58</v>
      </c>
      <c r="BT42" s="1" t="s">
        <v>58</v>
      </c>
      <c r="BU42" s="1" t="s">
        <v>50</v>
      </c>
      <c r="BV42" s="1" t="s">
        <v>50</v>
      </c>
      <c r="BW42" s="1" t="s">
        <v>50</v>
      </c>
      <c r="BX42" s="1" t="s">
        <v>50</v>
      </c>
      <c r="BY42" s="1" t="s">
        <v>50</v>
      </c>
      <c r="BZ42" s="1" t="s">
        <v>50</v>
      </c>
      <c r="CA42" s="1" t="s">
        <v>58</v>
      </c>
      <c r="CB42" s="1" t="s">
        <v>50</v>
      </c>
    </row>
    <row r="43" spans="2:80">
      <c r="B43" s="1" t="s">
        <v>26</v>
      </c>
      <c r="C43" s="1" t="s">
        <v>92</v>
      </c>
      <c r="D43" s="1" t="s">
        <v>276</v>
      </c>
      <c r="E43" s="1" t="s">
        <v>108</v>
      </c>
      <c r="F43" s="1">
        <v>104</v>
      </c>
      <c r="G43" s="1">
        <v>27</v>
      </c>
      <c r="H43" s="1">
        <v>4030</v>
      </c>
      <c r="I43" s="1">
        <v>1350</v>
      </c>
      <c r="K43" s="1">
        <v>3875</v>
      </c>
      <c r="L43" s="1">
        <v>8950</v>
      </c>
      <c r="M43" s="1">
        <v>2490</v>
      </c>
      <c r="N43" s="1">
        <v>2785</v>
      </c>
      <c r="O43" s="1">
        <v>2050</v>
      </c>
      <c r="P43" s="1">
        <v>1860</v>
      </c>
      <c r="Q43" s="1">
        <v>1280</v>
      </c>
      <c r="R43" s="1">
        <v>2290</v>
      </c>
      <c r="S43" s="1">
        <v>6940</v>
      </c>
      <c r="T43" s="1">
        <v>26000</v>
      </c>
      <c r="U43" s="1" t="s">
        <v>196</v>
      </c>
      <c r="V43" s="1" t="s">
        <v>36</v>
      </c>
      <c r="W43" s="1" t="s">
        <v>193</v>
      </c>
      <c r="X43" s="1">
        <v>6</v>
      </c>
      <c r="Y43" s="1" t="s">
        <v>48</v>
      </c>
      <c r="Z43" s="1" t="s">
        <v>52</v>
      </c>
      <c r="AA43" s="1" t="s">
        <v>58</v>
      </c>
      <c r="AB43" s="1">
        <v>245</v>
      </c>
      <c r="AC43" s="1">
        <f>AB43*0.735499</f>
        <v>180.19725500000001</v>
      </c>
      <c r="AD43" s="1">
        <v>2500</v>
      </c>
      <c r="AE43" s="1">
        <v>79</v>
      </c>
      <c r="AF43" s="1">
        <f>AE43*9.80665</f>
        <v>774.72534999999993</v>
      </c>
      <c r="AG43" s="1">
        <v>1500</v>
      </c>
      <c r="AH43" s="1">
        <v>7684</v>
      </c>
      <c r="AI43" s="1">
        <v>112</v>
      </c>
      <c r="AJ43" s="1">
        <v>130</v>
      </c>
      <c r="AK43" s="1">
        <v>200</v>
      </c>
      <c r="AL43" s="1" t="s">
        <v>54</v>
      </c>
      <c r="AM43" s="1" t="s">
        <v>155</v>
      </c>
      <c r="AN43" s="1">
        <v>8.1999999999999993</v>
      </c>
      <c r="AO43" s="1" t="s">
        <v>182</v>
      </c>
      <c r="AP43" s="1" t="s">
        <v>182</v>
      </c>
      <c r="AQ43" s="1" t="s">
        <v>169</v>
      </c>
      <c r="AR43" s="1" t="s">
        <v>58</v>
      </c>
      <c r="AS43" s="1" t="s">
        <v>170</v>
      </c>
      <c r="AT43" s="1" t="s">
        <v>62</v>
      </c>
      <c r="AU43" s="1" t="s">
        <v>61</v>
      </c>
      <c r="AV43" s="1" t="s">
        <v>171</v>
      </c>
      <c r="AW43" s="1" t="s">
        <v>197</v>
      </c>
      <c r="AX43" s="1">
        <v>10</v>
      </c>
      <c r="AY43" s="1" t="s">
        <v>50</v>
      </c>
      <c r="AZ43" s="1" t="s">
        <v>50</v>
      </c>
      <c r="BA43" s="1" t="s">
        <v>72</v>
      </c>
      <c r="BB43" s="1">
        <v>380</v>
      </c>
      <c r="BC43" s="1" t="s">
        <v>173</v>
      </c>
      <c r="BD43" s="1">
        <v>7.3049999999999997</v>
      </c>
      <c r="BE43" s="1">
        <v>4.7359999999999998</v>
      </c>
      <c r="BF43" s="1">
        <v>2.738</v>
      </c>
      <c r="BG43" s="1">
        <v>1.651</v>
      </c>
      <c r="BH43" s="1">
        <v>1</v>
      </c>
      <c r="BI43" s="1">
        <v>0.78700000000000003</v>
      </c>
      <c r="BM43" s="1">
        <v>7.8390000000000004</v>
      </c>
      <c r="BN43" s="1">
        <v>6.8330000000000002</v>
      </c>
      <c r="BO43" s="1" t="s">
        <v>58</v>
      </c>
      <c r="BP43" s="1" t="s">
        <v>58</v>
      </c>
      <c r="BQ43" s="1" t="s">
        <v>50</v>
      </c>
      <c r="BR43" s="1" t="s">
        <v>50</v>
      </c>
      <c r="BS43" s="1" t="s">
        <v>58</v>
      </c>
      <c r="BT43" s="1" t="s">
        <v>58</v>
      </c>
      <c r="BU43" s="1" t="s">
        <v>50</v>
      </c>
      <c r="BV43" s="1" t="s">
        <v>50</v>
      </c>
      <c r="BW43" s="1" t="s">
        <v>50</v>
      </c>
      <c r="BX43" s="1" t="s">
        <v>50</v>
      </c>
      <c r="BY43" s="1" t="s">
        <v>50</v>
      </c>
      <c r="BZ43" s="1" t="s">
        <v>50</v>
      </c>
      <c r="CA43" s="1" t="s">
        <v>58</v>
      </c>
      <c r="CB43" s="1" t="s">
        <v>50</v>
      </c>
    </row>
    <row r="44" spans="2:80">
      <c r="B44" s="1" t="s">
        <v>26</v>
      </c>
      <c r="C44" s="1" t="s">
        <v>92</v>
      </c>
      <c r="D44" s="1" t="s">
        <v>276</v>
      </c>
      <c r="E44" s="1" t="s">
        <v>109</v>
      </c>
      <c r="F44" s="1">
        <v>104</v>
      </c>
      <c r="G44" s="1">
        <v>27</v>
      </c>
      <c r="H44" s="1">
        <v>4030</v>
      </c>
      <c r="I44" s="1">
        <v>1350</v>
      </c>
      <c r="K44" s="1">
        <v>3875</v>
      </c>
      <c r="L44" s="1">
        <v>8950</v>
      </c>
      <c r="M44" s="1">
        <v>2490</v>
      </c>
      <c r="N44" s="1">
        <v>2785</v>
      </c>
      <c r="O44" s="1">
        <v>2050</v>
      </c>
      <c r="P44" s="1">
        <v>1860</v>
      </c>
      <c r="Q44" s="1">
        <v>1280</v>
      </c>
      <c r="R44" s="1">
        <v>2290</v>
      </c>
      <c r="S44" s="1">
        <v>6940</v>
      </c>
      <c r="T44" s="1">
        <v>26000</v>
      </c>
      <c r="U44" s="1" t="s">
        <v>196</v>
      </c>
      <c r="V44" s="1" t="s">
        <v>36</v>
      </c>
      <c r="W44" s="1" t="s">
        <v>193</v>
      </c>
      <c r="X44" s="1">
        <v>6</v>
      </c>
      <c r="Y44" s="1" t="s">
        <v>48</v>
      </c>
      <c r="Z44" s="1" t="s">
        <v>52</v>
      </c>
      <c r="AA44" s="1" t="s">
        <v>58</v>
      </c>
      <c r="AB44" s="1">
        <v>245</v>
      </c>
      <c r="AC44" s="1">
        <f>AB44*0.735499</f>
        <v>180.19725500000001</v>
      </c>
      <c r="AD44" s="1">
        <v>2500</v>
      </c>
      <c r="AE44" s="1">
        <v>79</v>
      </c>
      <c r="AF44" s="1">
        <f>AE44*9.80665</f>
        <v>774.72534999999993</v>
      </c>
      <c r="AG44" s="1">
        <v>1500</v>
      </c>
      <c r="AH44" s="1">
        <v>7684</v>
      </c>
      <c r="AI44" s="1">
        <v>112</v>
      </c>
      <c r="AJ44" s="1">
        <v>130</v>
      </c>
      <c r="AK44" s="1">
        <v>200</v>
      </c>
      <c r="AL44" s="1" t="s">
        <v>54</v>
      </c>
      <c r="AM44" s="1" t="s">
        <v>155</v>
      </c>
      <c r="AN44" s="1">
        <v>8.1999999999999993</v>
      </c>
      <c r="AO44" s="1" t="s">
        <v>182</v>
      </c>
      <c r="AP44" s="1" t="s">
        <v>182</v>
      </c>
      <c r="AQ44" s="1" t="s">
        <v>169</v>
      </c>
      <c r="AR44" s="1" t="s">
        <v>58</v>
      </c>
      <c r="AS44" s="1" t="s">
        <v>170</v>
      </c>
      <c r="AT44" s="1" t="s">
        <v>62</v>
      </c>
      <c r="AU44" s="1" t="s">
        <v>61</v>
      </c>
      <c r="AV44" s="1" t="s">
        <v>171</v>
      </c>
      <c r="AW44" s="1" t="s">
        <v>197</v>
      </c>
      <c r="AX44" s="1">
        <v>10</v>
      </c>
      <c r="AY44" s="1" t="s">
        <v>50</v>
      </c>
      <c r="AZ44" s="1" t="s">
        <v>58</v>
      </c>
      <c r="BA44" s="1" t="s">
        <v>72</v>
      </c>
      <c r="BB44" s="1">
        <v>380</v>
      </c>
      <c r="BC44" s="1" t="s">
        <v>173</v>
      </c>
      <c r="BD44" s="1">
        <v>7.3049999999999997</v>
      </c>
      <c r="BE44" s="1">
        <v>4.7359999999999998</v>
      </c>
      <c r="BF44" s="1">
        <v>2.738</v>
      </c>
      <c r="BG44" s="1">
        <v>1.651</v>
      </c>
      <c r="BH44" s="1">
        <v>1</v>
      </c>
      <c r="BI44" s="1">
        <v>0.78700000000000003</v>
      </c>
      <c r="BM44" s="1">
        <v>7.8390000000000004</v>
      </c>
      <c r="BN44" s="1">
        <v>6.8330000000000002</v>
      </c>
      <c r="BO44" s="1" t="s">
        <v>58</v>
      </c>
      <c r="BP44" s="1" t="s">
        <v>58</v>
      </c>
      <c r="BQ44" s="1" t="s">
        <v>50</v>
      </c>
      <c r="BR44" s="1" t="s">
        <v>50</v>
      </c>
      <c r="BS44" s="1" t="s">
        <v>58</v>
      </c>
      <c r="BT44" s="1" t="s">
        <v>58</v>
      </c>
      <c r="BU44" s="1" t="s">
        <v>50</v>
      </c>
      <c r="BV44" s="1" t="s">
        <v>50</v>
      </c>
      <c r="BW44" s="1" t="s">
        <v>50</v>
      </c>
      <c r="BX44" s="1" t="s">
        <v>50</v>
      </c>
      <c r="BY44" s="1" t="s">
        <v>50</v>
      </c>
      <c r="BZ44" s="1" t="s">
        <v>50</v>
      </c>
      <c r="CA44" s="1" t="s">
        <v>58</v>
      </c>
      <c r="CB44" s="1" t="s">
        <v>50</v>
      </c>
    </row>
    <row r="45" spans="2:80">
      <c r="B45" s="1" t="s">
        <v>26</v>
      </c>
      <c r="C45" s="1" t="s">
        <v>92</v>
      </c>
      <c r="D45" s="1" t="s">
        <v>276</v>
      </c>
      <c r="E45" s="1" t="s">
        <v>112</v>
      </c>
      <c r="F45" s="1">
        <v>106</v>
      </c>
      <c r="G45" s="1">
        <v>27</v>
      </c>
      <c r="H45" s="1">
        <v>5830</v>
      </c>
      <c r="I45" s="1">
        <v>1350</v>
      </c>
      <c r="K45" s="1">
        <v>9755</v>
      </c>
      <c r="L45" s="1">
        <v>11950</v>
      </c>
      <c r="M45" s="1">
        <v>2490</v>
      </c>
      <c r="N45" s="1">
        <v>2780</v>
      </c>
      <c r="O45" s="1">
        <v>2050</v>
      </c>
      <c r="P45" s="1">
        <v>1860</v>
      </c>
      <c r="Q45" s="1">
        <v>1280</v>
      </c>
      <c r="R45" s="1">
        <v>3490</v>
      </c>
      <c r="S45" s="1">
        <v>7220</v>
      </c>
      <c r="T45" s="1">
        <v>26000</v>
      </c>
      <c r="U45" s="1" t="s">
        <v>196</v>
      </c>
      <c r="V45" s="1" t="s">
        <v>36</v>
      </c>
      <c r="W45" s="1" t="s">
        <v>193</v>
      </c>
      <c r="X45" s="1">
        <v>6</v>
      </c>
      <c r="Y45" s="1" t="s">
        <v>48</v>
      </c>
      <c r="Z45" s="1" t="s">
        <v>52</v>
      </c>
      <c r="AA45" s="1" t="s">
        <v>58</v>
      </c>
      <c r="AB45" s="1">
        <v>245</v>
      </c>
      <c r="AC45" s="1">
        <f>AB45*0.735499</f>
        <v>180.19725500000001</v>
      </c>
      <c r="AD45" s="1">
        <v>2500</v>
      </c>
      <c r="AE45" s="1">
        <v>79</v>
      </c>
      <c r="AF45" s="1">
        <f>AE45*9.80665</f>
        <v>774.72534999999993</v>
      </c>
      <c r="AG45" s="1">
        <v>1500</v>
      </c>
      <c r="AH45" s="1">
        <v>7684</v>
      </c>
      <c r="AI45" s="1">
        <v>112</v>
      </c>
      <c r="AJ45" s="1">
        <v>130</v>
      </c>
      <c r="AK45" s="1">
        <v>200</v>
      </c>
      <c r="AL45" s="1" t="s">
        <v>54</v>
      </c>
      <c r="AM45" s="1" t="s">
        <v>155</v>
      </c>
      <c r="AN45" s="1">
        <v>10.9</v>
      </c>
      <c r="AO45" s="1" t="s">
        <v>182</v>
      </c>
      <c r="AP45" s="1" t="s">
        <v>182</v>
      </c>
      <c r="AQ45" s="1" t="s">
        <v>169</v>
      </c>
      <c r="AR45" s="1" t="s">
        <v>58</v>
      </c>
      <c r="AS45" s="1" t="s">
        <v>170</v>
      </c>
      <c r="AT45" s="1" t="s">
        <v>62</v>
      </c>
      <c r="AU45" s="1" t="s">
        <v>61</v>
      </c>
      <c r="AV45" s="1" t="s">
        <v>171</v>
      </c>
      <c r="AW45" s="1" t="s">
        <v>197</v>
      </c>
      <c r="AX45" s="1">
        <v>10</v>
      </c>
      <c r="AY45" s="1" t="s">
        <v>50</v>
      </c>
      <c r="AZ45" s="1" t="s">
        <v>50</v>
      </c>
      <c r="BA45" s="1" t="s">
        <v>72</v>
      </c>
      <c r="BB45" s="1">
        <v>380</v>
      </c>
      <c r="BC45" s="1" t="s">
        <v>173</v>
      </c>
      <c r="BD45" s="1">
        <v>7.3049999999999997</v>
      </c>
      <c r="BE45" s="1">
        <v>4.7359999999999998</v>
      </c>
      <c r="BF45" s="1">
        <v>2.738</v>
      </c>
      <c r="BG45" s="1">
        <v>1.651</v>
      </c>
      <c r="BH45" s="1">
        <v>1</v>
      </c>
      <c r="BI45" s="1">
        <v>0.78700000000000003</v>
      </c>
      <c r="BM45" s="1">
        <v>7.8390000000000004</v>
      </c>
      <c r="BN45" s="1">
        <v>6.8330000000000002</v>
      </c>
      <c r="BO45" s="1" t="s">
        <v>58</v>
      </c>
      <c r="BP45" s="1" t="s">
        <v>58</v>
      </c>
      <c r="BQ45" s="1" t="s">
        <v>50</v>
      </c>
      <c r="BR45" s="1" t="s">
        <v>50</v>
      </c>
      <c r="BS45" s="1" t="s">
        <v>58</v>
      </c>
      <c r="BT45" s="1" t="s">
        <v>58</v>
      </c>
      <c r="BU45" s="1" t="s">
        <v>50</v>
      </c>
      <c r="BV45" s="1" t="s">
        <v>50</v>
      </c>
      <c r="BW45" s="1" t="s">
        <v>50</v>
      </c>
      <c r="BX45" s="1" t="s">
        <v>50</v>
      </c>
      <c r="BY45" s="1" t="s">
        <v>50</v>
      </c>
      <c r="BZ45" s="1" t="s">
        <v>50</v>
      </c>
      <c r="CA45" s="1" t="s">
        <v>58</v>
      </c>
      <c r="CB45" s="1" t="s">
        <v>50</v>
      </c>
    </row>
    <row r="46" spans="2:80">
      <c r="B46" s="1" t="s">
        <v>26</v>
      </c>
      <c r="C46" s="1" t="s">
        <v>92</v>
      </c>
      <c r="D46" s="1" t="s">
        <v>276</v>
      </c>
      <c r="E46" s="1" t="s">
        <v>113</v>
      </c>
      <c r="F46" s="1">
        <v>106</v>
      </c>
      <c r="G46" s="1">
        <v>27</v>
      </c>
      <c r="H46" s="1">
        <v>5830</v>
      </c>
      <c r="I46" s="1">
        <v>1350</v>
      </c>
      <c r="K46" s="1">
        <v>9755</v>
      </c>
      <c r="L46" s="1">
        <v>11950</v>
      </c>
      <c r="M46" s="1">
        <v>2490</v>
      </c>
      <c r="N46" s="1">
        <v>2780</v>
      </c>
      <c r="O46" s="1">
        <v>2050</v>
      </c>
      <c r="P46" s="1">
        <v>1860</v>
      </c>
      <c r="Q46" s="1">
        <v>1280</v>
      </c>
      <c r="R46" s="1">
        <v>3490</v>
      </c>
      <c r="S46" s="1">
        <v>7220</v>
      </c>
      <c r="T46" s="1">
        <v>26000</v>
      </c>
      <c r="U46" s="1" t="s">
        <v>196</v>
      </c>
      <c r="V46" s="1" t="s">
        <v>36</v>
      </c>
      <c r="W46" s="1" t="s">
        <v>193</v>
      </c>
      <c r="X46" s="1">
        <v>6</v>
      </c>
      <c r="Y46" s="1" t="s">
        <v>48</v>
      </c>
      <c r="Z46" s="1" t="s">
        <v>52</v>
      </c>
      <c r="AA46" s="1" t="s">
        <v>58</v>
      </c>
      <c r="AB46" s="1">
        <v>245</v>
      </c>
      <c r="AC46" s="1">
        <f>AB46*0.735499</f>
        <v>180.19725500000001</v>
      </c>
      <c r="AD46" s="1">
        <v>2500</v>
      </c>
      <c r="AE46" s="1">
        <v>79</v>
      </c>
      <c r="AF46" s="1">
        <f>AE46*9.80665</f>
        <v>774.72534999999993</v>
      </c>
      <c r="AG46" s="1">
        <v>1500</v>
      </c>
      <c r="AH46" s="1">
        <v>7684</v>
      </c>
      <c r="AI46" s="1">
        <v>112</v>
      </c>
      <c r="AJ46" s="1">
        <v>130</v>
      </c>
      <c r="AK46" s="1">
        <v>200</v>
      </c>
      <c r="AL46" s="1" t="s">
        <v>54</v>
      </c>
      <c r="AM46" s="1" t="s">
        <v>155</v>
      </c>
      <c r="AN46" s="1">
        <v>10.9</v>
      </c>
      <c r="AO46" s="1" t="s">
        <v>182</v>
      </c>
      <c r="AP46" s="1" t="s">
        <v>182</v>
      </c>
      <c r="AQ46" s="1" t="s">
        <v>169</v>
      </c>
      <c r="AR46" s="1" t="s">
        <v>58</v>
      </c>
      <c r="AS46" s="1" t="s">
        <v>170</v>
      </c>
      <c r="AT46" s="1" t="s">
        <v>62</v>
      </c>
      <c r="AU46" s="1" t="s">
        <v>61</v>
      </c>
      <c r="AV46" s="1" t="s">
        <v>171</v>
      </c>
      <c r="AW46" s="1" t="s">
        <v>197</v>
      </c>
      <c r="AX46" s="1">
        <v>10</v>
      </c>
      <c r="AY46" s="1" t="s">
        <v>50</v>
      </c>
      <c r="AZ46" s="1" t="s">
        <v>58</v>
      </c>
      <c r="BA46" s="1" t="s">
        <v>72</v>
      </c>
      <c r="BB46" s="1">
        <v>380</v>
      </c>
      <c r="BC46" s="1" t="s">
        <v>173</v>
      </c>
      <c r="BD46" s="1">
        <v>7.3049999999999997</v>
      </c>
      <c r="BE46" s="1">
        <v>4.7359999999999998</v>
      </c>
      <c r="BF46" s="1">
        <v>2.738</v>
      </c>
      <c r="BG46" s="1">
        <v>1.651</v>
      </c>
      <c r="BH46" s="1">
        <v>1</v>
      </c>
      <c r="BI46" s="1">
        <v>0.78700000000000003</v>
      </c>
      <c r="BM46" s="1">
        <v>7.8390000000000004</v>
      </c>
      <c r="BN46" s="1">
        <v>6.8330000000000002</v>
      </c>
      <c r="BO46" s="1" t="s">
        <v>58</v>
      </c>
      <c r="BP46" s="1" t="s">
        <v>58</v>
      </c>
      <c r="BQ46" s="1" t="s">
        <v>50</v>
      </c>
      <c r="BR46" s="1" t="s">
        <v>50</v>
      </c>
      <c r="BS46" s="1" t="s">
        <v>58</v>
      </c>
      <c r="BT46" s="1" t="s">
        <v>58</v>
      </c>
      <c r="BU46" s="1" t="s">
        <v>50</v>
      </c>
      <c r="BV46" s="1" t="s">
        <v>50</v>
      </c>
      <c r="BW46" s="1" t="s">
        <v>50</v>
      </c>
      <c r="BX46" s="1" t="s">
        <v>50</v>
      </c>
      <c r="BY46" s="1" t="s">
        <v>50</v>
      </c>
      <c r="BZ46" s="1" t="s">
        <v>50</v>
      </c>
      <c r="CA46" s="1" t="s">
        <v>58</v>
      </c>
      <c r="CB46" s="1" t="s">
        <v>50</v>
      </c>
    </row>
    <row r="47" spans="2:80">
      <c r="B47" s="1" t="s">
        <v>26</v>
      </c>
      <c r="C47" s="1" t="s">
        <v>92</v>
      </c>
      <c r="D47" s="1" t="s">
        <v>276</v>
      </c>
      <c r="E47" s="1" t="s">
        <v>110</v>
      </c>
      <c r="F47" s="1">
        <v>95</v>
      </c>
      <c r="G47" s="1">
        <v>46</v>
      </c>
      <c r="H47" s="1">
        <v>4930</v>
      </c>
      <c r="I47" s="1">
        <v>1350</v>
      </c>
      <c r="K47" s="1">
        <v>7750</v>
      </c>
      <c r="L47" s="1">
        <v>9950</v>
      </c>
      <c r="M47" s="1">
        <v>2490</v>
      </c>
      <c r="N47" s="1">
        <v>2780</v>
      </c>
      <c r="O47" s="1">
        <v>2050</v>
      </c>
      <c r="P47" s="1">
        <v>1860</v>
      </c>
      <c r="Q47" s="1">
        <v>1280</v>
      </c>
      <c r="R47" s="1">
        <v>2390</v>
      </c>
      <c r="S47" s="1">
        <v>7080</v>
      </c>
      <c r="T47" s="1">
        <v>26000</v>
      </c>
      <c r="U47" s="1" t="s">
        <v>196</v>
      </c>
      <c r="V47" s="1" t="s">
        <v>36</v>
      </c>
      <c r="W47" s="1" t="s">
        <v>177</v>
      </c>
      <c r="X47" s="1">
        <v>6</v>
      </c>
      <c r="Y47" s="1" t="s">
        <v>48</v>
      </c>
      <c r="Z47" s="1" t="s">
        <v>52</v>
      </c>
      <c r="AA47" s="1" t="s">
        <v>58</v>
      </c>
      <c r="AB47" s="1">
        <v>260</v>
      </c>
      <c r="AC47" s="1">
        <f>AB47*0.735499</f>
        <v>191.22973999999999</v>
      </c>
      <c r="AD47" s="1">
        <v>1500</v>
      </c>
      <c r="AE47" s="1">
        <v>76</v>
      </c>
      <c r="AF47" s="1">
        <f>AE47*9.80665</f>
        <v>745.30539999999996</v>
      </c>
      <c r="AG47" s="1">
        <v>1500</v>
      </c>
      <c r="AH47" s="1">
        <v>7684</v>
      </c>
      <c r="AI47" s="1">
        <v>112</v>
      </c>
      <c r="AJ47" s="1">
        <v>130</v>
      </c>
      <c r="AK47" s="1">
        <v>200</v>
      </c>
      <c r="AL47" s="1" t="s">
        <v>54</v>
      </c>
      <c r="AM47" s="1" t="s">
        <v>155</v>
      </c>
      <c r="AN47" s="1">
        <v>8.1999999999999993</v>
      </c>
      <c r="AO47" s="1" t="s">
        <v>182</v>
      </c>
      <c r="AP47" s="1" t="s">
        <v>182</v>
      </c>
      <c r="AQ47" s="1" t="s">
        <v>169</v>
      </c>
      <c r="AR47" s="1" t="s">
        <v>58</v>
      </c>
      <c r="AS47" s="1" t="s">
        <v>170</v>
      </c>
      <c r="AT47" s="1" t="s">
        <v>62</v>
      </c>
      <c r="AU47" s="1" t="s">
        <v>61</v>
      </c>
      <c r="AV47" s="1" t="s">
        <v>171</v>
      </c>
      <c r="AW47" s="1" t="s">
        <v>197</v>
      </c>
      <c r="AX47" s="1">
        <v>10</v>
      </c>
      <c r="AY47" s="1" t="s">
        <v>50</v>
      </c>
      <c r="AZ47" s="1" t="s">
        <v>50</v>
      </c>
      <c r="BA47" s="1" t="s">
        <v>72</v>
      </c>
      <c r="BB47" s="1">
        <v>380</v>
      </c>
      <c r="BC47" s="1" t="s">
        <v>183</v>
      </c>
      <c r="BD47" s="1">
        <v>9.6470000000000002</v>
      </c>
      <c r="BE47" s="1">
        <v>6.9930000000000003</v>
      </c>
      <c r="BF47" s="1">
        <v>5.0209999999999999</v>
      </c>
      <c r="BG47" s="1">
        <v>3.6360000000000001</v>
      </c>
      <c r="BH47" s="1">
        <v>2.653</v>
      </c>
      <c r="BI47" s="1">
        <v>1.923</v>
      </c>
      <c r="BJ47" s="1">
        <v>1.38</v>
      </c>
      <c r="BK47" s="1">
        <v>1</v>
      </c>
      <c r="BL47" s="1">
        <v>14.055999999999999</v>
      </c>
      <c r="BM47" s="1">
        <v>13.635999999999999</v>
      </c>
      <c r="BN47" s="1">
        <v>5.8570000000000002</v>
      </c>
      <c r="BO47" s="1" t="s">
        <v>58</v>
      </c>
      <c r="BP47" s="1" t="s">
        <v>58</v>
      </c>
      <c r="BQ47" s="1" t="s">
        <v>50</v>
      </c>
      <c r="BR47" s="1" t="s">
        <v>50</v>
      </c>
      <c r="BS47" s="1" t="s">
        <v>58</v>
      </c>
      <c r="BT47" s="1" t="s">
        <v>58</v>
      </c>
      <c r="BU47" s="1" t="s">
        <v>50</v>
      </c>
      <c r="BV47" s="1" t="s">
        <v>50</v>
      </c>
      <c r="BW47" s="1" t="s">
        <v>50</v>
      </c>
      <c r="BX47" s="1" t="s">
        <v>50</v>
      </c>
      <c r="BY47" s="1" t="s">
        <v>50</v>
      </c>
      <c r="BZ47" s="1" t="s">
        <v>50</v>
      </c>
      <c r="CA47" s="1" t="s">
        <v>58</v>
      </c>
      <c r="CB47" s="1" t="s">
        <v>50</v>
      </c>
    </row>
    <row r="48" spans="2:80">
      <c r="B48" s="1" t="s">
        <v>26</v>
      </c>
      <c r="C48" s="1" t="s">
        <v>92</v>
      </c>
      <c r="D48" s="1" t="s">
        <v>276</v>
      </c>
      <c r="E48" s="1" t="s">
        <v>114</v>
      </c>
      <c r="F48" s="1">
        <v>95</v>
      </c>
      <c r="G48" s="1">
        <v>46</v>
      </c>
      <c r="H48" s="1">
        <v>5830</v>
      </c>
      <c r="I48" s="1">
        <v>1350</v>
      </c>
      <c r="K48" s="1">
        <v>5675</v>
      </c>
      <c r="L48" s="1">
        <v>11950</v>
      </c>
      <c r="M48" s="1">
        <v>2490</v>
      </c>
      <c r="N48" s="1">
        <v>2780</v>
      </c>
      <c r="O48" s="1">
        <v>2050</v>
      </c>
      <c r="P48" s="1">
        <v>1860</v>
      </c>
      <c r="Q48" s="1">
        <v>1280</v>
      </c>
      <c r="R48" s="1">
        <v>3490</v>
      </c>
      <c r="S48" s="1">
        <v>7300</v>
      </c>
      <c r="T48" s="1">
        <v>26000</v>
      </c>
      <c r="U48" s="1" t="s">
        <v>196</v>
      </c>
      <c r="V48" s="1" t="s">
        <v>36</v>
      </c>
      <c r="W48" s="39" t="s">
        <v>177</v>
      </c>
      <c r="X48" s="39">
        <v>6</v>
      </c>
      <c r="Y48" s="39" t="s">
        <v>48</v>
      </c>
      <c r="Z48" s="39" t="s">
        <v>52</v>
      </c>
      <c r="AA48" s="1" t="s">
        <v>58</v>
      </c>
      <c r="AB48" s="39">
        <v>260</v>
      </c>
      <c r="AC48" s="39">
        <f>AB48*0.735499</f>
        <v>191.22973999999999</v>
      </c>
      <c r="AD48" s="39">
        <v>1500</v>
      </c>
      <c r="AE48" s="39">
        <v>76</v>
      </c>
      <c r="AF48" s="39">
        <f>AE48*9.80665</f>
        <v>745.30539999999996</v>
      </c>
      <c r="AG48" s="39">
        <v>1500</v>
      </c>
      <c r="AH48" s="39">
        <v>7684</v>
      </c>
      <c r="AI48" s="39">
        <v>112</v>
      </c>
      <c r="AJ48" s="39">
        <v>130</v>
      </c>
      <c r="AK48" s="39">
        <v>200</v>
      </c>
      <c r="AL48" s="39" t="s">
        <v>54</v>
      </c>
      <c r="AM48" s="39" t="s">
        <v>155</v>
      </c>
      <c r="AN48" s="39">
        <v>10.9</v>
      </c>
      <c r="AO48" s="39" t="s">
        <v>182</v>
      </c>
      <c r="AP48" s="39" t="s">
        <v>182</v>
      </c>
      <c r="AQ48" s="39" t="s">
        <v>169</v>
      </c>
      <c r="AR48" s="39" t="s">
        <v>58</v>
      </c>
      <c r="AS48" s="39" t="s">
        <v>170</v>
      </c>
      <c r="AT48" s="39" t="s">
        <v>62</v>
      </c>
      <c r="AU48" s="39" t="s">
        <v>61</v>
      </c>
      <c r="AV48" s="39" t="s">
        <v>171</v>
      </c>
      <c r="AW48" s="39" t="s">
        <v>197</v>
      </c>
      <c r="AX48" s="39">
        <v>10</v>
      </c>
      <c r="AY48" s="39" t="s">
        <v>50</v>
      </c>
      <c r="AZ48" s="39" t="s">
        <v>50</v>
      </c>
      <c r="BA48" s="39" t="s">
        <v>72</v>
      </c>
      <c r="BB48" s="39">
        <v>380</v>
      </c>
      <c r="BC48" s="39" t="s">
        <v>183</v>
      </c>
      <c r="BD48" s="39">
        <v>9.6470000000000002</v>
      </c>
      <c r="BE48" s="39">
        <v>6.9930000000000003</v>
      </c>
      <c r="BF48" s="39">
        <v>5.0209999999999999</v>
      </c>
      <c r="BG48" s="39">
        <v>3.6360000000000001</v>
      </c>
      <c r="BH48" s="39">
        <v>2.653</v>
      </c>
      <c r="BI48" s="39">
        <v>1.923</v>
      </c>
      <c r="BJ48" s="39">
        <v>1.38</v>
      </c>
      <c r="BK48" s="39">
        <v>1</v>
      </c>
      <c r="BL48" s="39">
        <v>14.055999999999999</v>
      </c>
      <c r="BM48" s="39">
        <v>13.635999999999999</v>
      </c>
      <c r="BN48" s="39">
        <v>5.8570000000000002</v>
      </c>
      <c r="BO48" s="39" t="s">
        <v>58</v>
      </c>
      <c r="BP48" s="39" t="s">
        <v>58</v>
      </c>
      <c r="BQ48" s="39" t="s">
        <v>50</v>
      </c>
      <c r="BR48" s="39" t="s">
        <v>50</v>
      </c>
      <c r="BS48" s="39" t="s">
        <v>58</v>
      </c>
      <c r="BT48" s="39" t="s">
        <v>58</v>
      </c>
      <c r="BU48" s="39" t="s">
        <v>50</v>
      </c>
      <c r="BV48" s="39" t="s">
        <v>50</v>
      </c>
      <c r="BW48" s="39" t="s">
        <v>50</v>
      </c>
      <c r="BX48" s="39" t="s">
        <v>50</v>
      </c>
      <c r="BY48" s="39" t="s">
        <v>50</v>
      </c>
      <c r="BZ48" s="39" t="s">
        <v>50</v>
      </c>
      <c r="CA48" s="39" t="s">
        <v>58</v>
      </c>
      <c r="CB48" s="39" t="s">
        <v>50</v>
      </c>
    </row>
    <row r="49" spans="2:80">
      <c r="B49" s="1" t="s">
        <v>26</v>
      </c>
      <c r="C49" s="1" t="s">
        <v>92</v>
      </c>
      <c r="D49" s="1" t="s">
        <v>276</v>
      </c>
      <c r="E49" s="1" t="s">
        <v>115</v>
      </c>
      <c r="F49" s="1">
        <v>95</v>
      </c>
      <c r="G49" s="1">
        <v>51</v>
      </c>
      <c r="H49" s="1">
        <v>5830</v>
      </c>
      <c r="I49" s="1">
        <v>1350</v>
      </c>
      <c r="K49" s="1">
        <v>5675</v>
      </c>
      <c r="L49" s="1">
        <v>11950</v>
      </c>
      <c r="M49" s="1">
        <v>2490</v>
      </c>
      <c r="N49" s="1">
        <v>2780</v>
      </c>
      <c r="O49" s="1">
        <v>2050</v>
      </c>
      <c r="P49" s="1">
        <v>1860</v>
      </c>
      <c r="Q49" s="1">
        <v>1280</v>
      </c>
      <c r="R49" s="1">
        <v>3490</v>
      </c>
      <c r="S49" s="1">
        <v>7300</v>
      </c>
      <c r="T49" s="1">
        <v>26000</v>
      </c>
      <c r="U49" s="1" t="s">
        <v>196</v>
      </c>
      <c r="V49" s="1" t="s">
        <v>36</v>
      </c>
      <c r="W49" s="1" t="s">
        <v>195</v>
      </c>
      <c r="X49" s="1">
        <v>6</v>
      </c>
      <c r="Y49" s="1" t="s">
        <v>48</v>
      </c>
      <c r="Z49" s="1" t="s">
        <v>52</v>
      </c>
      <c r="AA49" s="1" t="s">
        <v>58</v>
      </c>
      <c r="AB49" s="1">
        <v>265</v>
      </c>
      <c r="AC49" s="1">
        <f>AB49*0.735499</f>
        <v>194.90723500000001</v>
      </c>
      <c r="AD49" s="1">
        <v>2500</v>
      </c>
      <c r="AE49" s="1">
        <v>82</v>
      </c>
      <c r="AF49" s="1">
        <f>AE49*9.80665</f>
        <v>804.14529999999991</v>
      </c>
      <c r="AG49" s="1">
        <v>1500</v>
      </c>
      <c r="AH49" s="1">
        <v>7684</v>
      </c>
      <c r="AI49" s="1">
        <v>112</v>
      </c>
      <c r="AJ49" s="1">
        <v>130</v>
      </c>
      <c r="AK49" s="1">
        <v>200</v>
      </c>
      <c r="AL49" s="1" t="s">
        <v>54</v>
      </c>
      <c r="AM49" s="1" t="s">
        <v>155</v>
      </c>
      <c r="AN49" s="1">
        <v>10.9</v>
      </c>
      <c r="AO49" s="1" t="s">
        <v>182</v>
      </c>
      <c r="AP49" s="1" t="s">
        <v>182</v>
      </c>
      <c r="AQ49" s="1" t="s">
        <v>169</v>
      </c>
      <c r="AR49" s="1" t="s">
        <v>58</v>
      </c>
      <c r="AS49" s="1" t="s">
        <v>170</v>
      </c>
      <c r="AT49" s="1" t="s">
        <v>62</v>
      </c>
      <c r="AU49" s="1" t="s">
        <v>61</v>
      </c>
      <c r="AV49" s="1" t="s">
        <v>171</v>
      </c>
      <c r="AW49" s="1" t="s">
        <v>197</v>
      </c>
      <c r="AX49" s="1">
        <v>10</v>
      </c>
      <c r="AY49" s="1" t="s">
        <v>50</v>
      </c>
      <c r="AZ49" s="1" t="s">
        <v>50</v>
      </c>
      <c r="BA49" s="39" t="s">
        <v>72</v>
      </c>
      <c r="BB49" s="39">
        <v>380</v>
      </c>
      <c r="BC49" s="39" t="s">
        <v>183</v>
      </c>
      <c r="BD49" s="39">
        <v>9.6470000000000002</v>
      </c>
      <c r="BE49" s="39">
        <v>6.9930000000000003</v>
      </c>
      <c r="BF49" s="39">
        <v>5.0209999999999999</v>
      </c>
      <c r="BG49" s="39">
        <v>3.6360000000000001</v>
      </c>
      <c r="BH49" s="39">
        <v>2.653</v>
      </c>
      <c r="BI49" s="39">
        <v>1.923</v>
      </c>
      <c r="BJ49" s="39">
        <v>1.38</v>
      </c>
      <c r="BK49" s="39">
        <v>1</v>
      </c>
      <c r="BL49" s="39">
        <v>14.055999999999999</v>
      </c>
      <c r="BM49" s="39">
        <v>13.635999999999999</v>
      </c>
      <c r="BN49" s="39">
        <v>5.8570000000000002</v>
      </c>
      <c r="BO49" s="39" t="s">
        <v>58</v>
      </c>
      <c r="BP49" s="39" t="s">
        <v>58</v>
      </c>
      <c r="BQ49" s="39" t="s">
        <v>50</v>
      </c>
      <c r="BR49" s="39" t="s">
        <v>50</v>
      </c>
      <c r="BS49" s="39" t="s">
        <v>58</v>
      </c>
      <c r="BT49" s="39" t="s">
        <v>58</v>
      </c>
      <c r="BU49" s="39" t="s">
        <v>50</v>
      </c>
      <c r="BV49" s="39" t="s">
        <v>50</v>
      </c>
      <c r="BW49" s="39" t="s">
        <v>50</v>
      </c>
      <c r="BX49" s="39" t="s">
        <v>50</v>
      </c>
      <c r="BY49" s="39" t="s">
        <v>50</v>
      </c>
      <c r="BZ49" s="39" t="s">
        <v>50</v>
      </c>
      <c r="CA49" s="39" t="s">
        <v>58</v>
      </c>
      <c r="CB49" s="39" t="s">
        <v>50</v>
      </c>
    </row>
    <row r="50" spans="2:80">
      <c r="B50" s="1" t="s">
        <v>26</v>
      </c>
      <c r="C50" s="1" t="s">
        <v>92</v>
      </c>
      <c r="D50" s="1" t="s">
        <v>278</v>
      </c>
      <c r="E50" s="1" t="s">
        <v>119</v>
      </c>
      <c r="F50" s="1">
        <v>87</v>
      </c>
      <c r="G50" s="1">
        <v>49</v>
      </c>
      <c r="H50" s="1">
        <v>4030</v>
      </c>
      <c r="I50" s="1">
        <v>1350</v>
      </c>
      <c r="K50" s="1">
        <v>3875</v>
      </c>
      <c r="L50" s="1">
        <v>8645</v>
      </c>
      <c r="M50" s="1">
        <v>2490</v>
      </c>
      <c r="N50" s="1">
        <v>2780</v>
      </c>
      <c r="O50" s="1">
        <v>2050</v>
      </c>
      <c r="P50" s="1">
        <v>1860</v>
      </c>
      <c r="Q50" s="1">
        <v>1280</v>
      </c>
      <c r="R50" s="1">
        <v>1985</v>
      </c>
      <c r="S50" s="1">
        <v>7440</v>
      </c>
      <c r="T50" s="1">
        <v>26000</v>
      </c>
      <c r="U50" s="1" t="s">
        <v>198</v>
      </c>
      <c r="V50" s="1" t="s">
        <v>36</v>
      </c>
      <c r="W50" s="1" t="s">
        <v>168</v>
      </c>
      <c r="X50" s="1">
        <v>6</v>
      </c>
      <c r="Y50" s="1" t="s">
        <v>48</v>
      </c>
      <c r="Z50" s="1" t="s">
        <v>52</v>
      </c>
      <c r="AA50" s="1" t="s">
        <v>58</v>
      </c>
      <c r="AB50" s="1">
        <v>235</v>
      </c>
      <c r="AC50" s="1">
        <f>AB50*0.735499</f>
        <v>172.842265</v>
      </c>
      <c r="AD50" s="1">
        <v>1500</v>
      </c>
      <c r="AE50" s="1">
        <v>72</v>
      </c>
      <c r="AF50" s="1">
        <f>AE50*9.80665</f>
        <v>706.0788</v>
      </c>
      <c r="AG50" s="1">
        <v>1500</v>
      </c>
      <c r="AH50" s="1">
        <v>7684</v>
      </c>
      <c r="AI50" s="1">
        <v>112</v>
      </c>
      <c r="AJ50" s="1">
        <v>130</v>
      </c>
      <c r="AK50" s="1">
        <v>200</v>
      </c>
      <c r="AL50" s="1" t="s">
        <v>54</v>
      </c>
      <c r="AM50" s="1" t="s">
        <v>155</v>
      </c>
      <c r="AN50" s="1">
        <v>8.5</v>
      </c>
      <c r="AO50" s="1" t="s">
        <v>182</v>
      </c>
      <c r="AP50" s="1" t="s">
        <v>182</v>
      </c>
      <c r="AQ50" s="1" t="s">
        <v>169</v>
      </c>
      <c r="AR50" s="1" t="s">
        <v>58</v>
      </c>
      <c r="AS50" s="1" t="s">
        <v>170</v>
      </c>
      <c r="AT50" s="1" t="s">
        <v>62</v>
      </c>
      <c r="AU50" s="1" t="s">
        <v>61</v>
      </c>
      <c r="AV50" s="1" t="s">
        <v>171</v>
      </c>
      <c r="AW50" s="1" t="s">
        <v>197</v>
      </c>
      <c r="AX50" s="1">
        <v>10</v>
      </c>
      <c r="AY50" s="1" t="s">
        <v>50</v>
      </c>
      <c r="AZ50" s="1" t="s">
        <v>50</v>
      </c>
      <c r="BA50" s="39" t="s">
        <v>72</v>
      </c>
      <c r="BB50" s="39">
        <v>380</v>
      </c>
      <c r="BC50" s="39" t="s">
        <v>183</v>
      </c>
      <c r="BD50" s="39">
        <v>9.6470000000000002</v>
      </c>
      <c r="BE50" s="39">
        <v>6.9930000000000003</v>
      </c>
      <c r="BF50" s="39">
        <v>5.0209999999999999</v>
      </c>
      <c r="BG50" s="39">
        <v>3.6360000000000001</v>
      </c>
      <c r="BH50" s="39">
        <v>2.653</v>
      </c>
      <c r="BI50" s="39">
        <v>1.923</v>
      </c>
      <c r="BJ50" s="39">
        <v>1.38</v>
      </c>
      <c r="BK50" s="39">
        <v>1</v>
      </c>
      <c r="BL50" s="39">
        <v>14.055999999999999</v>
      </c>
      <c r="BM50" s="39">
        <v>13.635999999999999</v>
      </c>
      <c r="BN50" s="39">
        <v>6.4279999999999999</v>
      </c>
      <c r="BO50" s="1" t="s">
        <v>50</v>
      </c>
      <c r="BP50" s="1" t="s">
        <v>50</v>
      </c>
      <c r="BQ50" s="1" t="s">
        <v>50</v>
      </c>
      <c r="BR50" s="1" t="s">
        <v>50</v>
      </c>
      <c r="BS50" s="1" t="s">
        <v>50</v>
      </c>
      <c r="BT50" s="1" t="s">
        <v>50</v>
      </c>
      <c r="BU50" s="1" t="s">
        <v>50</v>
      </c>
      <c r="BV50" s="1" t="s">
        <v>58</v>
      </c>
      <c r="BW50" s="1" t="s">
        <v>50</v>
      </c>
      <c r="BX50" s="1" t="s">
        <v>50</v>
      </c>
      <c r="BY50" s="1" t="s">
        <v>50</v>
      </c>
      <c r="BZ50" s="1" t="s">
        <v>50</v>
      </c>
      <c r="CA50" s="1" t="s">
        <v>50</v>
      </c>
      <c r="CB50" s="1" t="s">
        <v>50</v>
      </c>
    </row>
    <row r="51" spans="2:80">
      <c r="B51" s="1" t="s">
        <v>26</v>
      </c>
      <c r="C51" s="1" t="s">
        <v>92</v>
      </c>
      <c r="D51" s="1" t="s">
        <v>278</v>
      </c>
      <c r="E51" s="1" t="s">
        <v>120</v>
      </c>
      <c r="F51" s="1">
        <v>87</v>
      </c>
      <c r="G51" s="1">
        <v>52</v>
      </c>
      <c r="H51" s="1">
        <v>4030</v>
      </c>
      <c r="I51" s="1">
        <v>1350</v>
      </c>
      <c r="K51" s="1">
        <v>3875</v>
      </c>
      <c r="L51" s="1">
        <v>8645</v>
      </c>
      <c r="M51" s="1">
        <v>2490</v>
      </c>
      <c r="N51" s="1">
        <v>2780</v>
      </c>
      <c r="O51" s="1">
        <v>2050</v>
      </c>
      <c r="P51" s="1">
        <v>1860</v>
      </c>
      <c r="Q51" s="1">
        <v>1280</v>
      </c>
      <c r="R51" s="1">
        <v>1985</v>
      </c>
      <c r="S51" s="1">
        <v>7500</v>
      </c>
      <c r="T51" s="1">
        <v>26000</v>
      </c>
      <c r="U51" s="1" t="s">
        <v>196</v>
      </c>
      <c r="V51" s="1" t="s">
        <v>36</v>
      </c>
      <c r="W51" s="39" t="s">
        <v>177</v>
      </c>
      <c r="X51" s="39">
        <v>6</v>
      </c>
      <c r="Y51" s="39" t="s">
        <v>48</v>
      </c>
      <c r="Z51" s="39" t="s">
        <v>52</v>
      </c>
      <c r="AA51" s="1" t="s">
        <v>58</v>
      </c>
      <c r="AB51" s="39">
        <v>260</v>
      </c>
      <c r="AC51" s="39">
        <f>AB51*0.735499</f>
        <v>191.22973999999999</v>
      </c>
      <c r="AD51" s="39">
        <v>1500</v>
      </c>
      <c r="AE51" s="39">
        <v>76</v>
      </c>
      <c r="AF51" s="39">
        <f>AE51*9.80665</f>
        <v>745.30539999999996</v>
      </c>
      <c r="AG51" s="39">
        <v>1500</v>
      </c>
      <c r="AH51" s="39">
        <v>7684</v>
      </c>
      <c r="AI51" s="39">
        <v>112</v>
      </c>
      <c r="AJ51" s="39">
        <v>130</v>
      </c>
      <c r="AK51" s="39">
        <v>200</v>
      </c>
      <c r="AL51" s="39" t="s">
        <v>54</v>
      </c>
      <c r="AM51" s="39" t="s">
        <v>155</v>
      </c>
      <c r="AN51" s="39">
        <v>8.5</v>
      </c>
      <c r="AO51" s="39" t="s">
        <v>182</v>
      </c>
      <c r="AP51" s="39" t="s">
        <v>182</v>
      </c>
      <c r="AQ51" s="39" t="s">
        <v>169</v>
      </c>
      <c r="AR51" s="39" t="s">
        <v>58</v>
      </c>
      <c r="AS51" s="39" t="s">
        <v>170</v>
      </c>
      <c r="AT51" s="39" t="s">
        <v>62</v>
      </c>
      <c r="AU51" s="39" t="s">
        <v>61</v>
      </c>
      <c r="AV51" s="39" t="s">
        <v>171</v>
      </c>
      <c r="AW51" s="39" t="s">
        <v>197</v>
      </c>
      <c r="AX51" s="39">
        <v>10</v>
      </c>
      <c r="AY51" s="39" t="s">
        <v>50</v>
      </c>
      <c r="AZ51" s="39" t="s">
        <v>50</v>
      </c>
      <c r="BA51" s="39" t="s">
        <v>72</v>
      </c>
      <c r="BB51" s="39">
        <v>380</v>
      </c>
      <c r="BC51" s="39" t="s">
        <v>183</v>
      </c>
      <c r="BD51" s="39">
        <v>9.6470000000000002</v>
      </c>
      <c r="BE51" s="39">
        <v>6.9930000000000003</v>
      </c>
      <c r="BF51" s="39">
        <v>5.0209999999999999</v>
      </c>
      <c r="BG51" s="39">
        <v>3.6360000000000001</v>
      </c>
      <c r="BH51" s="39">
        <v>2.653</v>
      </c>
      <c r="BI51" s="39">
        <v>1.923</v>
      </c>
      <c r="BJ51" s="39">
        <v>1.38</v>
      </c>
      <c r="BK51" s="39">
        <v>1</v>
      </c>
      <c r="BL51" s="39">
        <v>14.055999999999999</v>
      </c>
      <c r="BM51" s="39">
        <v>13.635999999999999</v>
      </c>
      <c r="BN51" s="39">
        <v>6.4279999999999999</v>
      </c>
      <c r="BO51" s="1" t="s">
        <v>50</v>
      </c>
      <c r="BP51" s="1" t="s">
        <v>50</v>
      </c>
      <c r="BQ51" s="1" t="s">
        <v>50</v>
      </c>
      <c r="BR51" s="1" t="s">
        <v>50</v>
      </c>
      <c r="BS51" s="1" t="s">
        <v>50</v>
      </c>
      <c r="BT51" s="1" t="s">
        <v>50</v>
      </c>
      <c r="BU51" s="1" t="s">
        <v>50</v>
      </c>
      <c r="BV51" s="1" t="s">
        <v>58</v>
      </c>
      <c r="BW51" s="1" t="s">
        <v>50</v>
      </c>
      <c r="BX51" s="1" t="s">
        <v>50</v>
      </c>
      <c r="BY51" s="1" t="s">
        <v>50</v>
      </c>
      <c r="BZ51" s="1" t="s">
        <v>50</v>
      </c>
      <c r="CA51" s="1" t="s">
        <v>50</v>
      </c>
      <c r="CB51" s="1" t="s">
        <v>50</v>
      </c>
    </row>
    <row r="52" spans="2:80">
      <c r="B52" s="1" t="s">
        <v>26</v>
      </c>
      <c r="C52" s="1" t="s">
        <v>92</v>
      </c>
      <c r="D52" s="1" t="s">
        <v>278</v>
      </c>
      <c r="E52" s="1" t="s">
        <v>121</v>
      </c>
      <c r="F52" s="1">
        <v>87</v>
      </c>
      <c r="G52" s="1">
        <v>52</v>
      </c>
      <c r="H52" s="1">
        <v>4030</v>
      </c>
      <c r="I52" s="1">
        <v>1350</v>
      </c>
      <c r="K52" s="1">
        <v>3875</v>
      </c>
      <c r="L52" s="1">
        <v>8645</v>
      </c>
      <c r="M52" s="1">
        <v>2490</v>
      </c>
      <c r="N52" s="1">
        <v>2780</v>
      </c>
      <c r="O52" s="1">
        <v>2050</v>
      </c>
      <c r="P52" s="1">
        <v>1860</v>
      </c>
      <c r="Q52" s="1">
        <v>1280</v>
      </c>
      <c r="R52" s="1">
        <v>1985</v>
      </c>
      <c r="S52" s="1">
        <v>7500</v>
      </c>
      <c r="T52" s="1">
        <v>26000</v>
      </c>
      <c r="U52" s="1" t="s">
        <v>198</v>
      </c>
      <c r="V52" s="1" t="s">
        <v>36</v>
      </c>
      <c r="W52" s="39" t="s">
        <v>177</v>
      </c>
      <c r="X52" s="39">
        <v>6</v>
      </c>
      <c r="Y52" s="39" t="s">
        <v>48</v>
      </c>
      <c r="Z52" s="39" t="s">
        <v>52</v>
      </c>
      <c r="AA52" s="1" t="s">
        <v>58</v>
      </c>
      <c r="AB52" s="39">
        <v>260</v>
      </c>
      <c r="AC52" s="39">
        <f>AB52*0.735499</f>
        <v>191.22973999999999</v>
      </c>
      <c r="AD52" s="39">
        <v>1500</v>
      </c>
      <c r="AE52" s="39">
        <v>76</v>
      </c>
      <c r="AF52" s="39">
        <f>AE52*9.80665</f>
        <v>745.30539999999996</v>
      </c>
      <c r="AG52" s="39">
        <v>1500</v>
      </c>
      <c r="AH52" s="39">
        <v>7684</v>
      </c>
      <c r="AI52" s="39">
        <v>112</v>
      </c>
      <c r="AJ52" s="39">
        <v>130</v>
      </c>
      <c r="AK52" s="39">
        <v>200</v>
      </c>
      <c r="AL52" s="39" t="s">
        <v>54</v>
      </c>
      <c r="AM52" s="39" t="s">
        <v>155</v>
      </c>
      <c r="AN52" s="39">
        <v>8.5</v>
      </c>
      <c r="AO52" s="39" t="s">
        <v>182</v>
      </c>
      <c r="AP52" s="39" t="s">
        <v>182</v>
      </c>
      <c r="AQ52" s="39" t="s">
        <v>169</v>
      </c>
      <c r="AR52" s="39" t="s">
        <v>58</v>
      </c>
      <c r="AS52" s="39" t="s">
        <v>170</v>
      </c>
      <c r="AT52" s="39" t="s">
        <v>62</v>
      </c>
      <c r="AU52" s="39" t="s">
        <v>61</v>
      </c>
      <c r="AV52" s="39" t="s">
        <v>171</v>
      </c>
      <c r="AW52" s="39" t="s">
        <v>197</v>
      </c>
      <c r="AX52" s="39">
        <v>10</v>
      </c>
      <c r="AY52" s="39" t="s">
        <v>50</v>
      </c>
      <c r="AZ52" s="39" t="s">
        <v>50</v>
      </c>
      <c r="BA52" s="39" t="s">
        <v>72</v>
      </c>
      <c r="BB52" s="39">
        <v>380</v>
      </c>
      <c r="BC52" s="39" t="s">
        <v>183</v>
      </c>
      <c r="BD52" s="39">
        <v>9.6470000000000002</v>
      </c>
      <c r="BE52" s="39">
        <v>6.9930000000000003</v>
      </c>
      <c r="BF52" s="39">
        <v>5.0209999999999999</v>
      </c>
      <c r="BG52" s="39">
        <v>3.6360000000000001</v>
      </c>
      <c r="BH52" s="39">
        <v>2.653</v>
      </c>
      <c r="BI52" s="39">
        <v>1.923</v>
      </c>
      <c r="BJ52" s="39">
        <v>1.38</v>
      </c>
      <c r="BK52" s="39">
        <v>1</v>
      </c>
      <c r="BL52" s="39">
        <v>14.055999999999999</v>
      </c>
      <c r="BM52" s="39">
        <v>13.635999999999999</v>
      </c>
      <c r="BN52" s="39">
        <v>6.4279999999999999</v>
      </c>
      <c r="BO52" s="1" t="s">
        <v>50</v>
      </c>
      <c r="BP52" s="1" t="s">
        <v>50</v>
      </c>
      <c r="BQ52" s="1" t="s">
        <v>50</v>
      </c>
      <c r="BR52" s="1" t="s">
        <v>50</v>
      </c>
      <c r="BS52" s="1" t="s">
        <v>50</v>
      </c>
      <c r="BT52" s="1" t="s">
        <v>50</v>
      </c>
      <c r="BU52" s="1" t="s">
        <v>50</v>
      </c>
      <c r="BV52" s="1" t="s">
        <v>58</v>
      </c>
      <c r="BW52" s="1" t="s">
        <v>50</v>
      </c>
      <c r="BX52" s="1" t="s">
        <v>50</v>
      </c>
      <c r="BY52" s="1" t="s">
        <v>50</v>
      </c>
      <c r="BZ52" s="1" t="s">
        <v>50</v>
      </c>
      <c r="CA52" s="1" t="s">
        <v>50</v>
      </c>
      <c r="CB52" s="1" t="s">
        <v>50</v>
      </c>
    </row>
    <row r="53" spans="2:80">
      <c r="B53" s="1" t="s">
        <v>26</v>
      </c>
      <c r="C53" s="1" t="s">
        <v>92</v>
      </c>
      <c r="D53" s="1" t="s">
        <v>278</v>
      </c>
      <c r="E53" s="1" t="s">
        <v>125</v>
      </c>
      <c r="F53" s="1">
        <v>87</v>
      </c>
      <c r="G53" s="1">
        <v>52</v>
      </c>
      <c r="H53" s="1">
        <v>3280</v>
      </c>
      <c r="I53" s="1">
        <v>1350</v>
      </c>
      <c r="K53" s="1">
        <v>3125</v>
      </c>
      <c r="L53" s="1">
        <v>7445</v>
      </c>
      <c r="M53" s="1">
        <v>2490</v>
      </c>
      <c r="N53" s="1">
        <v>2785</v>
      </c>
      <c r="O53" s="1">
        <v>2050</v>
      </c>
      <c r="P53" s="1">
        <v>1860</v>
      </c>
      <c r="Q53" s="1">
        <v>1280</v>
      </c>
      <c r="R53" s="1">
        <v>1535</v>
      </c>
      <c r="S53" s="1">
        <v>7300</v>
      </c>
      <c r="T53" s="1">
        <v>26000</v>
      </c>
      <c r="U53" s="1" t="s">
        <v>198</v>
      </c>
      <c r="V53" s="1" t="s">
        <v>36</v>
      </c>
      <c r="W53" s="39" t="s">
        <v>177</v>
      </c>
      <c r="X53" s="39">
        <v>6</v>
      </c>
      <c r="Y53" s="39" t="s">
        <v>48</v>
      </c>
      <c r="Z53" s="39" t="s">
        <v>52</v>
      </c>
      <c r="AA53" s="1" t="s">
        <v>58</v>
      </c>
      <c r="AB53" s="39">
        <v>260</v>
      </c>
      <c r="AC53" s="39">
        <f>AB53*0.735499</f>
        <v>191.22973999999999</v>
      </c>
      <c r="AD53" s="39">
        <v>1500</v>
      </c>
      <c r="AE53" s="39">
        <v>76</v>
      </c>
      <c r="AF53" s="39">
        <f>AE53*9.80665</f>
        <v>745.30539999999996</v>
      </c>
      <c r="AG53" s="39">
        <v>1500</v>
      </c>
      <c r="AH53" s="39">
        <v>7684</v>
      </c>
      <c r="AI53" s="39">
        <v>112</v>
      </c>
      <c r="AJ53" s="39">
        <v>130</v>
      </c>
      <c r="AK53" s="39">
        <v>200</v>
      </c>
      <c r="AL53" s="39" t="s">
        <v>54</v>
      </c>
      <c r="AM53" s="39" t="s">
        <v>155</v>
      </c>
      <c r="AN53" s="39">
        <v>7.4</v>
      </c>
      <c r="AO53" s="39" t="s">
        <v>182</v>
      </c>
      <c r="AP53" s="39" t="s">
        <v>182</v>
      </c>
      <c r="AQ53" s="39" t="s">
        <v>169</v>
      </c>
      <c r="AR53" s="39" t="s">
        <v>58</v>
      </c>
      <c r="AS53" s="39" t="s">
        <v>170</v>
      </c>
      <c r="AT53" s="39" t="s">
        <v>62</v>
      </c>
      <c r="AU53" s="39" t="s">
        <v>61</v>
      </c>
      <c r="AV53" s="39" t="s">
        <v>171</v>
      </c>
      <c r="AW53" s="39" t="s">
        <v>197</v>
      </c>
      <c r="AX53" s="39">
        <v>10</v>
      </c>
      <c r="AY53" s="39" t="s">
        <v>50</v>
      </c>
      <c r="AZ53" s="39" t="s">
        <v>50</v>
      </c>
      <c r="BA53" s="39" t="s">
        <v>72</v>
      </c>
      <c r="BB53" s="39">
        <v>380</v>
      </c>
      <c r="BC53" s="39" t="s">
        <v>183</v>
      </c>
      <c r="BD53" s="39">
        <v>9.6470000000000002</v>
      </c>
      <c r="BE53" s="39">
        <v>6.9930000000000003</v>
      </c>
      <c r="BF53" s="39">
        <v>5.0209999999999999</v>
      </c>
      <c r="BG53" s="39">
        <v>3.6360000000000001</v>
      </c>
      <c r="BH53" s="39">
        <v>2.653</v>
      </c>
      <c r="BI53" s="39">
        <v>1.923</v>
      </c>
      <c r="BJ53" s="39">
        <v>1.38</v>
      </c>
      <c r="BK53" s="39">
        <v>1</v>
      </c>
      <c r="BL53" s="39">
        <v>14.055999999999999</v>
      </c>
      <c r="BM53" s="39">
        <v>13.635999999999999</v>
      </c>
      <c r="BN53" s="39">
        <v>6.4279999999999999</v>
      </c>
      <c r="BO53" s="1" t="s">
        <v>50</v>
      </c>
      <c r="BP53" s="1" t="s">
        <v>50</v>
      </c>
      <c r="BQ53" s="1" t="s">
        <v>50</v>
      </c>
      <c r="BR53" s="1" t="s">
        <v>50</v>
      </c>
      <c r="BS53" s="1" t="s">
        <v>50</v>
      </c>
      <c r="BT53" s="1" t="s">
        <v>50</v>
      </c>
      <c r="BU53" s="1" t="s">
        <v>50</v>
      </c>
      <c r="BV53" s="1" t="s">
        <v>50</v>
      </c>
      <c r="BW53" s="1" t="s">
        <v>50</v>
      </c>
      <c r="BX53" s="1" t="s">
        <v>50</v>
      </c>
      <c r="BY53" s="1" t="s">
        <v>50</v>
      </c>
      <c r="BZ53" s="1" t="s">
        <v>58</v>
      </c>
      <c r="CA53" s="1" t="s">
        <v>50</v>
      </c>
      <c r="CB53" s="1" t="s">
        <v>50</v>
      </c>
    </row>
    <row r="54" spans="2:80">
      <c r="B54" s="1" t="s">
        <v>26</v>
      </c>
      <c r="C54" s="1" t="s">
        <v>92</v>
      </c>
      <c r="D54" s="1" t="s">
        <v>278</v>
      </c>
      <c r="E54" s="1" t="s">
        <v>116</v>
      </c>
      <c r="F54" s="1">
        <v>95</v>
      </c>
      <c r="G54" s="1">
        <v>46</v>
      </c>
      <c r="H54" s="1">
        <v>5830</v>
      </c>
      <c r="I54" s="1">
        <v>1350</v>
      </c>
      <c r="K54" s="1">
        <v>5675</v>
      </c>
      <c r="L54" s="1">
        <v>11950</v>
      </c>
      <c r="M54" s="1">
        <v>2490</v>
      </c>
      <c r="N54" s="1">
        <v>2780</v>
      </c>
      <c r="O54" s="1">
        <v>2050</v>
      </c>
      <c r="P54" s="1">
        <v>1860</v>
      </c>
      <c r="Q54" s="1">
        <v>1280</v>
      </c>
      <c r="R54" s="1">
        <v>3490</v>
      </c>
      <c r="S54" s="1">
        <v>7440</v>
      </c>
      <c r="T54" s="1">
        <v>26000</v>
      </c>
      <c r="U54" s="1" t="s">
        <v>198</v>
      </c>
      <c r="V54" s="1" t="s">
        <v>36</v>
      </c>
      <c r="W54" s="39" t="s">
        <v>177</v>
      </c>
      <c r="X54" s="39">
        <v>6</v>
      </c>
      <c r="Y54" s="39" t="s">
        <v>48</v>
      </c>
      <c r="Z54" s="39" t="s">
        <v>52</v>
      </c>
      <c r="AA54" s="1" t="s">
        <v>58</v>
      </c>
      <c r="AB54" s="39">
        <v>260</v>
      </c>
      <c r="AC54" s="39">
        <f>AB54*0.735499</f>
        <v>191.22973999999999</v>
      </c>
      <c r="AD54" s="39">
        <v>1500</v>
      </c>
      <c r="AE54" s="39">
        <v>76</v>
      </c>
      <c r="AF54" s="39">
        <f>AE54*9.80665</f>
        <v>745.30539999999996</v>
      </c>
      <c r="AG54" s="39">
        <v>1500</v>
      </c>
      <c r="AH54" s="39">
        <v>7684</v>
      </c>
      <c r="AI54" s="39">
        <v>112</v>
      </c>
      <c r="AJ54" s="39">
        <v>130</v>
      </c>
      <c r="AK54" s="39">
        <v>200</v>
      </c>
      <c r="AL54" s="39" t="s">
        <v>54</v>
      </c>
      <c r="AM54" s="1" t="s">
        <v>155</v>
      </c>
      <c r="AN54" s="1">
        <v>11.3</v>
      </c>
      <c r="AO54" s="1" t="s">
        <v>182</v>
      </c>
      <c r="AP54" s="1" t="s">
        <v>182</v>
      </c>
      <c r="AQ54" s="1" t="s">
        <v>169</v>
      </c>
      <c r="AR54" s="1" t="s">
        <v>58</v>
      </c>
      <c r="AS54" s="1" t="s">
        <v>170</v>
      </c>
      <c r="AT54" s="1" t="s">
        <v>62</v>
      </c>
      <c r="AU54" s="1" t="s">
        <v>61</v>
      </c>
      <c r="AV54" s="1" t="s">
        <v>171</v>
      </c>
      <c r="AW54" s="1" t="s">
        <v>197</v>
      </c>
      <c r="AX54" s="1">
        <v>10</v>
      </c>
      <c r="AY54" s="1" t="s">
        <v>50</v>
      </c>
      <c r="AZ54" s="1" t="s">
        <v>50</v>
      </c>
      <c r="BA54" s="39" t="s">
        <v>72</v>
      </c>
      <c r="BB54" s="39">
        <v>380</v>
      </c>
      <c r="BC54" s="39" t="s">
        <v>183</v>
      </c>
      <c r="BD54" s="39">
        <v>9.6470000000000002</v>
      </c>
      <c r="BE54" s="39">
        <v>6.9930000000000003</v>
      </c>
      <c r="BF54" s="39">
        <v>5.0209999999999999</v>
      </c>
      <c r="BG54" s="39">
        <v>3.6360000000000001</v>
      </c>
      <c r="BH54" s="39">
        <v>2.653</v>
      </c>
      <c r="BI54" s="39">
        <v>1.923</v>
      </c>
      <c r="BJ54" s="39">
        <v>1.38</v>
      </c>
      <c r="BK54" s="39">
        <v>1</v>
      </c>
      <c r="BL54" s="39">
        <v>14.055999999999999</v>
      </c>
      <c r="BM54" s="39">
        <v>13.635999999999999</v>
      </c>
      <c r="BN54" s="39">
        <v>5.8570000000000002</v>
      </c>
      <c r="BO54" s="39" t="s">
        <v>58</v>
      </c>
      <c r="BP54" s="39" t="s">
        <v>58</v>
      </c>
      <c r="BQ54" s="39" t="s">
        <v>50</v>
      </c>
      <c r="BR54" s="39" t="s">
        <v>50</v>
      </c>
      <c r="BS54" s="39" t="s">
        <v>58</v>
      </c>
      <c r="BT54" s="39" t="s">
        <v>58</v>
      </c>
      <c r="BU54" s="39" t="s">
        <v>50</v>
      </c>
      <c r="BV54" s="39" t="s">
        <v>50</v>
      </c>
      <c r="BW54" s="39" t="s">
        <v>50</v>
      </c>
      <c r="BX54" s="39" t="s">
        <v>50</v>
      </c>
      <c r="BY54" s="39" t="s">
        <v>50</v>
      </c>
      <c r="BZ54" s="39" t="s">
        <v>50</v>
      </c>
      <c r="CA54" s="39" t="s">
        <v>58</v>
      </c>
      <c r="CB54" s="39" t="s">
        <v>50</v>
      </c>
    </row>
    <row r="55" spans="2:80">
      <c r="B55" s="1" t="s">
        <v>26</v>
      </c>
      <c r="C55" s="1" t="s">
        <v>92</v>
      </c>
      <c r="D55" s="1" t="s">
        <v>278</v>
      </c>
      <c r="E55" s="1" t="s">
        <v>122</v>
      </c>
      <c r="F55" s="1">
        <v>67</v>
      </c>
      <c r="G55" s="1">
        <v>55</v>
      </c>
      <c r="H55" s="1">
        <v>4030</v>
      </c>
      <c r="I55" s="1">
        <v>1350</v>
      </c>
      <c r="K55" s="1">
        <v>3875</v>
      </c>
      <c r="L55" s="1">
        <v>8645</v>
      </c>
      <c r="M55" s="1">
        <v>2490</v>
      </c>
      <c r="N55" s="1">
        <v>2780</v>
      </c>
      <c r="O55" s="1">
        <v>2050</v>
      </c>
      <c r="P55" s="1">
        <v>1860</v>
      </c>
      <c r="Q55" s="1">
        <v>1280</v>
      </c>
      <c r="R55" s="1">
        <v>1985</v>
      </c>
      <c r="S55" s="1">
        <v>7640</v>
      </c>
      <c r="T55" s="1">
        <v>26000</v>
      </c>
      <c r="U55" s="1" t="s">
        <v>198</v>
      </c>
      <c r="V55" s="1" t="s">
        <v>36</v>
      </c>
      <c r="W55" s="1" t="s">
        <v>199</v>
      </c>
      <c r="X55" s="1">
        <v>6</v>
      </c>
      <c r="Y55" s="1" t="s">
        <v>48</v>
      </c>
      <c r="Z55" s="1" t="s">
        <v>52</v>
      </c>
      <c r="AA55" s="1" t="s">
        <v>58</v>
      </c>
      <c r="AB55" s="1">
        <v>285</v>
      </c>
      <c r="AC55" s="1">
        <f>AB55*0.735499</f>
        <v>209.61721500000002</v>
      </c>
      <c r="AD55" s="1">
        <v>2500</v>
      </c>
      <c r="AE55" s="1">
        <v>91</v>
      </c>
      <c r="AF55" s="1">
        <f>AE55*9.80665</f>
        <v>892.40514999999994</v>
      </c>
      <c r="AG55" s="1">
        <v>1500</v>
      </c>
      <c r="AH55" s="39">
        <v>7684</v>
      </c>
      <c r="AI55" s="39">
        <v>112</v>
      </c>
      <c r="AJ55" s="39">
        <v>130</v>
      </c>
      <c r="AK55" s="39">
        <v>200</v>
      </c>
      <c r="AL55" s="39" t="s">
        <v>54</v>
      </c>
      <c r="AM55" s="39" t="s">
        <v>155</v>
      </c>
      <c r="AN55" s="39">
        <v>8.5</v>
      </c>
      <c r="AO55" s="39" t="s">
        <v>182</v>
      </c>
      <c r="AP55" s="39" t="s">
        <v>182</v>
      </c>
      <c r="AQ55" s="39" t="s">
        <v>169</v>
      </c>
      <c r="AR55" s="39" t="s">
        <v>58</v>
      </c>
      <c r="AS55" s="39" t="s">
        <v>170</v>
      </c>
      <c r="AT55" s="39" t="s">
        <v>62</v>
      </c>
      <c r="AU55" s="39" t="s">
        <v>61</v>
      </c>
      <c r="AV55" s="39" t="s">
        <v>171</v>
      </c>
      <c r="AW55" s="39" t="s">
        <v>197</v>
      </c>
      <c r="AX55" s="39">
        <v>10</v>
      </c>
      <c r="AY55" s="39" t="s">
        <v>50</v>
      </c>
      <c r="AZ55" s="39" t="s">
        <v>50</v>
      </c>
      <c r="BA55" s="39" t="s">
        <v>72</v>
      </c>
      <c r="BB55" s="39">
        <v>380</v>
      </c>
      <c r="BC55" s="39" t="s">
        <v>183</v>
      </c>
      <c r="BD55" s="39">
        <v>9.6470000000000002</v>
      </c>
      <c r="BE55" s="39">
        <v>6.9930000000000003</v>
      </c>
      <c r="BF55" s="39">
        <v>5.0209999999999999</v>
      </c>
      <c r="BG55" s="39">
        <v>3.6360000000000001</v>
      </c>
      <c r="BH55" s="39">
        <v>2.653</v>
      </c>
      <c r="BI55" s="39">
        <v>1.923</v>
      </c>
      <c r="BJ55" s="39">
        <v>1.38</v>
      </c>
      <c r="BK55" s="39">
        <v>1</v>
      </c>
      <c r="BL55" s="39">
        <v>14.055999999999999</v>
      </c>
      <c r="BM55" s="39">
        <v>13.635999999999999</v>
      </c>
      <c r="BN55" s="39">
        <v>6.4279999999999999</v>
      </c>
      <c r="BO55" s="1" t="s">
        <v>50</v>
      </c>
      <c r="BP55" s="1" t="s">
        <v>50</v>
      </c>
      <c r="BQ55" s="1" t="s">
        <v>50</v>
      </c>
      <c r="BR55" s="1" t="s">
        <v>50</v>
      </c>
      <c r="BS55" s="1" t="s">
        <v>50</v>
      </c>
      <c r="BT55" s="1" t="s">
        <v>50</v>
      </c>
      <c r="BU55" s="1" t="s">
        <v>50</v>
      </c>
      <c r="BV55" s="1" t="s">
        <v>58</v>
      </c>
      <c r="BW55" s="1" t="s">
        <v>50</v>
      </c>
      <c r="BX55" s="1" t="s">
        <v>50</v>
      </c>
      <c r="BY55" s="1" t="s">
        <v>50</v>
      </c>
      <c r="BZ55" s="1" t="s">
        <v>50</v>
      </c>
      <c r="CA55" s="1" t="s">
        <v>50</v>
      </c>
      <c r="CB55" s="1" t="s">
        <v>50</v>
      </c>
    </row>
    <row r="56" spans="2:80">
      <c r="B56" s="1" t="s">
        <v>26</v>
      </c>
      <c r="C56" s="1" t="s">
        <v>92</v>
      </c>
      <c r="D56" s="1" t="s">
        <v>278</v>
      </c>
      <c r="E56" s="1" t="s">
        <v>126</v>
      </c>
      <c r="F56" s="1">
        <v>88</v>
      </c>
      <c r="G56" s="1">
        <v>67</v>
      </c>
      <c r="H56" s="1">
        <v>3280</v>
      </c>
      <c r="I56" s="1">
        <v>1350</v>
      </c>
      <c r="K56" s="1">
        <v>3125</v>
      </c>
      <c r="L56" s="1">
        <v>7445</v>
      </c>
      <c r="M56" s="1">
        <v>2490</v>
      </c>
      <c r="N56" s="1">
        <v>2785</v>
      </c>
      <c r="O56" s="1">
        <v>2050</v>
      </c>
      <c r="P56" s="1">
        <v>1860</v>
      </c>
      <c r="Q56" s="1">
        <v>1280</v>
      </c>
      <c r="R56" s="1">
        <v>1535</v>
      </c>
      <c r="S56" s="1">
        <v>7300</v>
      </c>
      <c r="T56" s="1">
        <v>26000</v>
      </c>
      <c r="U56" s="1" t="s">
        <v>198</v>
      </c>
      <c r="V56" s="1" t="s">
        <v>36</v>
      </c>
      <c r="W56" s="1" t="s">
        <v>199</v>
      </c>
      <c r="X56" s="1">
        <v>6</v>
      </c>
      <c r="Y56" s="1" t="s">
        <v>48</v>
      </c>
      <c r="Z56" s="1" t="s">
        <v>52</v>
      </c>
      <c r="AA56" s="1" t="s">
        <v>58</v>
      </c>
      <c r="AB56" s="1">
        <v>285</v>
      </c>
      <c r="AC56" s="1">
        <f>AB56*0.735499</f>
        <v>209.61721500000002</v>
      </c>
      <c r="AD56" s="1">
        <v>2500</v>
      </c>
      <c r="AE56" s="1">
        <v>91</v>
      </c>
      <c r="AF56" s="1">
        <f>AE56*9.80665</f>
        <v>892.40514999999994</v>
      </c>
      <c r="AG56" s="1">
        <v>1500</v>
      </c>
      <c r="AH56" s="39">
        <v>7684</v>
      </c>
      <c r="AI56" s="39">
        <v>112</v>
      </c>
      <c r="AJ56" s="39">
        <v>130</v>
      </c>
      <c r="AK56" s="39">
        <v>200</v>
      </c>
      <c r="AL56" s="39" t="s">
        <v>54</v>
      </c>
      <c r="AM56" s="39" t="s">
        <v>155</v>
      </c>
      <c r="AN56" s="39">
        <v>8.5</v>
      </c>
      <c r="AO56" s="39" t="s">
        <v>182</v>
      </c>
      <c r="AP56" s="39" t="s">
        <v>182</v>
      </c>
      <c r="AQ56" s="39" t="s">
        <v>169</v>
      </c>
      <c r="AR56" s="39" t="s">
        <v>58</v>
      </c>
      <c r="AS56" s="39" t="s">
        <v>170</v>
      </c>
      <c r="AT56" s="39" t="s">
        <v>62</v>
      </c>
      <c r="AU56" s="39" t="s">
        <v>61</v>
      </c>
      <c r="AV56" s="39" t="s">
        <v>171</v>
      </c>
      <c r="AW56" s="39" t="s">
        <v>197</v>
      </c>
      <c r="AX56" s="39">
        <v>10</v>
      </c>
      <c r="AY56" s="39" t="s">
        <v>50</v>
      </c>
      <c r="AZ56" s="39" t="s">
        <v>50</v>
      </c>
      <c r="BA56" s="39" t="s">
        <v>72</v>
      </c>
      <c r="BB56" s="39">
        <v>380</v>
      </c>
      <c r="BC56" s="39" t="s">
        <v>183</v>
      </c>
      <c r="BD56" s="39">
        <v>9.6470000000000002</v>
      </c>
      <c r="BE56" s="39">
        <v>6.9930000000000003</v>
      </c>
      <c r="BF56" s="39">
        <v>5.0209999999999999</v>
      </c>
      <c r="BG56" s="39">
        <v>3.6360000000000001</v>
      </c>
      <c r="BH56" s="39">
        <v>2.653</v>
      </c>
      <c r="BI56" s="39">
        <v>1.923</v>
      </c>
      <c r="BJ56" s="39">
        <v>1.38</v>
      </c>
      <c r="BK56" s="39">
        <v>1</v>
      </c>
      <c r="BL56" s="39">
        <v>14.055999999999999</v>
      </c>
      <c r="BM56" s="39">
        <v>13.635999999999999</v>
      </c>
      <c r="BN56" s="39">
        <v>6.4279999999999999</v>
      </c>
      <c r="BO56" s="1" t="s">
        <v>50</v>
      </c>
      <c r="BP56" s="1" t="s">
        <v>50</v>
      </c>
      <c r="BQ56" s="1" t="s">
        <v>50</v>
      </c>
      <c r="BR56" s="1" t="s">
        <v>50</v>
      </c>
      <c r="BS56" s="1" t="s">
        <v>50</v>
      </c>
      <c r="BT56" s="1" t="s">
        <v>50</v>
      </c>
      <c r="BU56" s="1" t="s">
        <v>50</v>
      </c>
      <c r="BV56" s="1" t="s">
        <v>50</v>
      </c>
      <c r="BW56" s="1" t="s">
        <v>50</v>
      </c>
      <c r="BX56" s="1" t="s">
        <v>50</v>
      </c>
      <c r="BY56" s="1" t="s">
        <v>50</v>
      </c>
      <c r="BZ56" s="1" t="s">
        <v>58</v>
      </c>
      <c r="CA56" s="1" t="s">
        <v>50</v>
      </c>
      <c r="CB56" s="1" t="s">
        <v>50</v>
      </c>
    </row>
    <row r="57" spans="2:80">
      <c r="B57" s="1" t="s">
        <v>26</v>
      </c>
      <c r="C57" s="1" t="s">
        <v>92</v>
      </c>
      <c r="D57" s="1" t="s">
        <v>278</v>
      </c>
      <c r="E57" s="1" t="s">
        <v>117</v>
      </c>
      <c r="F57" s="1">
        <v>97</v>
      </c>
      <c r="G57" s="1">
        <v>59</v>
      </c>
      <c r="H57" s="1">
        <v>5830</v>
      </c>
      <c r="I57" s="1">
        <v>1350</v>
      </c>
      <c r="K57" s="1">
        <v>5675</v>
      </c>
      <c r="L57" s="1">
        <v>11950</v>
      </c>
      <c r="M57" s="1">
        <v>2490</v>
      </c>
      <c r="N57" s="1">
        <v>2780</v>
      </c>
      <c r="O57" s="1">
        <v>2050</v>
      </c>
      <c r="P57" s="1">
        <v>1860</v>
      </c>
      <c r="Q57" s="1">
        <v>1280</v>
      </c>
      <c r="R57" s="1">
        <v>3490</v>
      </c>
      <c r="S57" s="1">
        <v>7720</v>
      </c>
      <c r="T57" s="1">
        <v>26000</v>
      </c>
      <c r="U57" s="1" t="s">
        <v>198</v>
      </c>
      <c r="V57" s="1" t="s">
        <v>36</v>
      </c>
      <c r="W57" s="1" t="s">
        <v>199</v>
      </c>
      <c r="X57" s="1">
        <v>6</v>
      </c>
      <c r="Y57" s="1" t="s">
        <v>48</v>
      </c>
      <c r="Z57" s="1" t="s">
        <v>52</v>
      </c>
      <c r="AA57" s="1" t="s">
        <v>58</v>
      </c>
      <c r="AB57" s="1">
        <v>285</v>
      </c>
      <c r="AC57" s="1">
        <f>AB57*0.735499</f>
        <v>209.61721500000002</v>
      </c>
      <c r="AD57" s="1">
        <v>2500</v>
      </c>
      <c r="AE57" s="1">
        <v>91</v>
      </c>
      <c r="AF57" s="1">
        <f>AE57*9.80665</f>
        <v>892.40514999999994</v>
      </c>
      <c r="AG57" s="1">
        <v>1500</v>
      </c>
      <c r="AH57" s="39">
        <v>7684</v>
      </c>
      <c r="AI57" s="39">
        <v>112</v>
      </c>
      <c r="AJ57" s="39">
        <v>130</v>
      </c>
      <c r="AK57" s="39">
        <v>200</v>
      </c>
      <c r="AL57" s="39" t="s">
        <v>54</v>
      </c>
      <c r="AM57" s="1" t="s">
        <v>155</v>
      </c>
      <c r="AN57" s="1">
        <v>11.3</v>
      </c>
      <c r="AO57" s="1" t="s">
        <v>182</v>
      </c>
      <c r="AP57" s="1" t="s">
        <v>182</v>
      </c>
      <c r="AQ57" s="1" t="s">
        <v>169</v>
      </c>
      <c r="AR57" s="1" t="s">
        <v>58</v>
      </c>
      <c r="AS57" s="1" t="s">
        <v>170</v>
      </c>
      <c r="AT57" s="1" t="s">
        <v>62</v>
      </c>
      <c r="AU57" s="1" t="s">
        <v>61</v>
      </c>
      <c r="AV57" s="1" t="s">
        <v>171</v>
      </c>
      <c r="AW57" s="1" t="s">
        <v>197</v>
      </c>
      <c r="AX57" s="1">
        <v>10</v>
      </c>
      <c r="AY57" s="1" t="s">
        <v>50</v>
      </c>
      <c r="AZ57" s="1" t="s">
        <v>50</v>
      </c>
      <c r="BA57" s="39" t="s">
        <v>72</v>
      </c>
      <c r="BB57" s="39">
        <v>380</v>
      </c>
      <c r="BC57" s="39" t="s">
        <v>183</v>
      </c>
      <c r="BD57" s="39">
        <v>9.6470000000000002</v>
      </c>
      <c r="BE57" s="39">
        <v>6.9930000000000003</v>
      </c>
      <c r="BF57" s="39">
        <v>5.0209999999999999</v>
      </c>
      <c r="BG57" s="39">
        <v>3.6360000000000001</v>
      </c>
      <c r="BH57" s="39">
        <v>2.653</v>
      </c>
      <c r="BI57" s="39">
        <v>1.923</v>
      </c>
      <c r="BJ57" s="39">
        <v>1.38</v>
      </c>
      <c r="BK57" s="39">
        <v>1</v>
      </c>
      <c r="BL57" s="39">
        <v>14.055999999999999</v>
      </c>
      <c r="BM57" s="39">
        <v>13.635999999999999</v>
      </c>
      <c r="BN57" s="39">
        <v>5.8570000000000002</v>
      </c>
      <c r="BO57" s="39" t="s">
        <v>58</v>
      </c>
      <c r="BP57" s="39" t="s">
        <v>58</v>
      </c>
      <c r="BQ57" s="39" t="s">
        <v>50</v>
      </c>
      <c r="BR57" s="39" t="s">
        <v>50</v>
      </c>
      <c r="BS57" s="39" t="s">
        <v>58</v>
      </c>
      <c r="BT57" s="39" t="s">
        <v>58</v>
      </c>
      <c r="BU57" s="39" t="s">
        <v>50</v>
      </c>
      <c r="BV57" s="39" t="s">
        <v>50</v>
      </c>
      <c r="BW57" s="39" t="s">
        <v>50</v>
      </c>
      <c r="BX57" s="39" t="s">
        <v>50</v>
      </c>
      <c r="BY57" s="39" t="s">
        <v>50</v>
      </c>
      <c r="BZ57" s="39" t="s">
        <v>50</v>
      </c>
      <c r="CA57" s="39" t="s">
        <v>58</v>
      </c>
      <c r="CB57" s="39" t="s">
        <v>50</v>
      </c>
    </row>
    <row r="58" spans="2:80">
      <c r="B58" s="1" t="s">
        <v>26</v>
      </c>
      <c r="C58" s="1" t="s">
        <v>92</v>
      </c>
      <c r="D58" s="1" t="s">
        <v>278</v>
      </c>
      <c r="E58" s="1" t="s">
        <v>124</v>
      </c>
      <c r="F58" s="1">
        <v>106</v>
      </c>
      <c r="G58" s="1">
        <v>65</v>
      </c>
      <c r="H58" s="1">
        <v>3930</v>
      </c>
      <c r="I58" s="1">
        <v>1350</v>
      </c>
      <c r="K58" s="1">
        <v>3875</v>
      </c>
      <c r="L58" s="1">
        <v>8745</v>
      </c>
      <c r="M58" s="1">
        <v>2490</v>
      </c>
      <c r="N58" s="1">
        <v>2920</v>
      </c>
      <c r="O58" s="1">
        <v>2050</v>
      </c>
      <c r="P58" s="1">
        <v>1860</v>
      </c>
      <c r="Q58" s="1">
        <v>1380</v>
      </c>
      <c r="R58" s="1">
        <v>2085</v>
      </c>
      <c r="S58" s="1">
        <v>8315</v>
      </c>
      <c r="T58" s="1">
        <v>26000</v>
      </c>
      <c r="U58" s="1" t="s">
        <v>198</v>
      </c>
      <c r="V58" s="1" t="s">
        <v>36</v>
      </c>
      <c r="W58" s="1" t="s">
        <v>200</v>
      </c>
      <c r="X58" s="1">
        <v>6</v>
      </c>
      <c r="Y58" s="1" t="s">
        <v>48</v>
      </c>
      <c r="Z58" s="1" t="s">
        <v>52</v>
      </c>
      <c r="AA58" s="1" t="s">
        <v>58</v>
      </c>
      <c r="AB58" s="1">
        <v>350</v>
      </c>
      <c r="AC58" s="1">
        <f>AB58*0.735499</f>
        <v>257.42464999999999</v>
      </c>
      <c r="AD58" s="1">
        <v>2100</v>
      </c>
      <c r="AE58" s="1">
        <v>134</v>
      </c>
      <c r="AF58" s="1">
        <f>AE58*9.80665</f>
        <v>1314.0910999999999</v>
      </c>
      <c r="AG58" s="1">
        <v>1500</v>
      </c>
      <c r="AH58" s="1">
        <v>10520</v>
      </c>
      <c r="AI58" s="1">
        <v>122</v>
      </c>
      <c r="AJ58" s="1">
        <v>150</v>
      </c>
      <c r="AK58" s="39">
        <v>200</v>
      </c>
      <c r="AL58" s="39" t="s">
        <v>54</v>
      </c>
      <c r="AM58" s="39" t="s">
        <v>155</v>
      </c>
      <c r="AN58" s="1">
        <v>8.4</v>
      </c>
      <c r="AO58" s="39" t="s">
        <v>182</v>
      </c>
      <c r="AP58" s="39" t="s">
        <v>182</v>
      </c>
      <c r="AQ58" s="39" t="s">
        <v>169</v>
      </c>
      <c r="AR58" s="39" t="s">
        <v>58</v>
      </c>
      <c r="AS58" s="39" t="s">
        <v>170</v>
      </c>
      <c r="AT58" s="39" t="s">
        <v>62</v>
      </c>
      <c r="AU58" s="39" t="s">
        <v>61</v>
      </c>
      <c r="AV58" s="39" t="s">
        <v>171</v>
      </c>
      <c r="AW58" s="39" t="s">
        <v>197</v>
      </c>
      <c r="AX58" s="39">
        <v>10</v>
      </c>
      <c r="AY58" s="39" t="s">
        <v>50</v>
      </c>
      <c r="AZ58" s="39" t="s">
        <v>50</v>
      </c>
      <c r="BA58" s="1" t="s">
        <v>72</v>
      </c>
      <c r="BB58" s="1">
        <v>430</v>
      </c>
      <c r="BC58" s="1" t="s">
        <v>201</v>
      </c>
      <c r="BD58" s="1">
        <v>6.9859999999999998</v>
      </c>
      <c r="BE58" s="1">
        <v>5.0629999999999997</v>
      </c>
      <c r="BF58" s="1">
        <v>3.6360000000000001</v>
      </c>
      <c r="BG58" s="1">
        <v>2.633</v>
      </c>
      <c r="BH58" s="1">
        <v>1.921</v>
      </c>
      <c r="BI58" s="1">
        <v>1.3919999999999999</v>
      </c>
      <c r="BJ58" s="1">
        <v>1</v>
      </c>
      <c r="BK58" s="1">
        <v>0.72399999999999998</v>
      </c>
      <c r="BL58" s="1">
        <v>10.178000000000001</v>
      </c>
      <c r="BM58" s="1">
        <v>9.8740000000000006</v>
      </c>
      <c r="BN58" s="1">
        <v>5.8570000000000002</v>
      </c>
      <c r="BO58" s="1" t="s">
        <v>50</v>
      </c>
      <c r="BP58" s="1" t="s">
        <v>50</v>
      </c>
      <c r="BQ58" s="1" t="s">
        <v>50</v>
      </c>
      <c r="BR58" s="1" t="s">
        <v>50</v>
      </c>
      <c r="BS58" s="1" t="s">
        <v>50</v>
      </c>
      <c r="BT58" s="1" t="s">
        <v>50</v>
      </c>
      <c r="BU58" s="1" t="s">
        <v>50</v>
      </c>
      <c r="BV58" s="1" t="s">
        <v>58</v>
      </c>
      <c r="BW58" s="1" t="s">
        <v>50</v>
      </c>
      <c r="BX58" s="1" t="s">
        <v>50</v>
      </c>
      <c r="BY58" s="1" t="s">
        <v>50</v>
      </c>
      <c r="BZ58" s="1" t="s">
        <v>50</v>
      </c>
      <c r="CA58" s="1" t="s">
        <v>50</v>
      </c>
      <c r="CB58" s="1" t="s">
        <v>50</v>
      </c>
    </row>
    <row r="59" spans="2:80">
      <c r="B59" s="1" t="s">
        <v>26</v>
      </c>
      <c r="C59" s="1" t="s">
        <v>92</v>
      </c>
      <c r="D59" s="1" t="s">
        <v>278</v>
      </c>
      <c r="E59" s="1" t="s">
        <v>123</v>
      </c>
      <c r="F59" s="1">
        <v>98</v>
      </c>
      <c r="G59" s="1">
        <v>76</v>
      </c>
      <c r="H59" s="1">
        <v>3480</v>
      </c>
      <c r="I59" s="1">
        <v>1350</v>
      </c>
      <c r="K59" s="1">
        <v>3425</v>
      </c>
      <c r="L59" s="1">
        <v>7645</v>
      </c>
      <c r="M59" s="1">
        <v>2490</v>
      </c>
      <c r="N59" s="1">
        <v>2920</v>
      </c>
      <c r="O59" s="1">
        <v>2050</v>
      </c>
      <c r="P59" s="1">
        <v>1860</v>
      </c>
      <c r="Q59" s="1">
        <v>1380</v>
      </c>
      <c r="R59" s="1">
        <v>1435</v>
      </c>
      <c r="S59" s="1">
        <v>8100</v>
      </c>
      <c r="T59" s="1">
        <v>26000</v>
      </c>
      <c r="U59" s="1" t="s">
        <v>198</v>
      </c>
      <c r="V59" s="1" t="s">
        <v>36</v>
      </c>
      <c r="W59" s="1" t="s">
        <v>200</v>
      </c>
      <c r="X59" s="1">
        <v>6</v>
      </c>
      <c r="Y59" s="1" t="s">
        <v>48</v>
      </c>
      <c r="Z59" s="1" t="s">
        <v>52</v>
      </c>
      <c r="AA59" s="1" t="s">
        <v>58</v>
      </c>
      <c r="AB59" s="1">
        <v>350</v>
      </c>
      <c r="AC59" s="1">
        <f>AB59*0.735499</f>
        <v>257.42464999999999</v>
      </c>
      <c r="AD59" s="1">
        <v>2100</v>
      </c>
      <c r="AE59" s="1">
        <v>134</v>
      </c>
      <c r="AF59" s="1">
        <f>AE59*9.80665</f>
        <v>1314.0910999999999</v>
      </c>
      <c r="AG59" s="1">
        <v>1500</v>
      </c>
      <c r="AH59" s="1">
        <v>10520</v>
      </c>
      <c r="AI59" s="1">
        <v>122</v>
      </c>
      <c r="AJ59" s="1">
        <v>150</v>
      </c>
      <c r="AK59" s="39">
        <v>200</v>
      </c>
      <c r="AL59" s="39" t="s">
        <v>54</v>
      </c>
      <c r="AM59" s="39" t="s">
        <v>155</v>
      </c>
      <c r="AN59" s="1">
        <v>7.7</v>
      </c>
      <c r="AO59" s="39" t="s">
        <v>182</v>
      </c>
      <c r="AP59" s="39" t="s">
        <v>182</v>
      </c>
      <c r="AQ59" s="39" t="s">
        <v>169</v>
      </c>
      <c r="AR59" s="39" t="s">
        <v>58</v>
      </c>
      <c r="AS59" s="39" t="s">
        <v>170</v>
      </c>
      <c r="AT59" s="39" t="s">
        <v>62</v>
      </c>
      <c r="AU59" s="39" t="s">
        <v>61</v>
      </c>
      <c r="AV59" s="39" t="s">
        <v>171</v>
      </c>
      <c r="AW59" s="39" t="s">
        <v>197</v>
      </c>
      <c r="AX59" s="39">
        <v>10</v>
      </c>
      <c r="AY59" s="39" t="s">
        <v>50</v>
      </c>
      <c r="AZ59" s="39" t="s">
        <v>50</v>
      </c>
      <c r="BA59" s="1" t="s">
        <v>72</v>
      </c>
      <c r="BB59" s="1">
        <v>430</v>
      </c>
      <c r="BC59" s="1" t="s">
        <v>201</v>
      </c>
      <c r="BD59" s="1">
        <v>6.9859999999999998</v>
      </c>
      <c r="BE59" s="1">
        <v>5.0629999999999997</v>
      </c>
      <c r="BF59" s="1">
        <v>3.6360000000000001</v>
      </c>
      <c r="BG59" s="1">
        <v>2.633</v>
      </c>
      <c r="BH59" s="1">
        <v>1.921</v>
      </c>
      <c r="BI59" s="1">
        <v>1.3919999999999999</v>
      </c>
      <c r="BJ59" s="1">
        <v>1</v>
      </c>
      <c r="BK59" s="1">
        <v>0.72399999999999998</v>
      </c>
      <c r="BL59" s="1">
        <v>10.178000000000001</v>
      </c>
      <c r="BM59" s="1">
        <v>9.8740000000000006</v>
      </c>
      <c r="BN59" s="1">
        <v>6.4279999999999999</v>
      </c>
      <c r="BO59" s="1" t="s">
        <v>50</v>
      </c>
      <c r="BP59" s="1" t="s">
        <v>50</v>
      </c>
      <c r="BQ59" s="1" t="s">
        <v>50</v>
      </c>
      <c r="BR59" s="1" t="s">
        <v>50</v>
      </c>
      <c r="BS59" s="1" t="s">
        <v>50</v>
      </c>
      <c r="BT59" s="1" t="s">
        <v>50</v>
      </c>
      <c r="BU59" s="1" t="s">
        <v>50</v>
      </c>
      <c r="BV59" s="1" t="s">
        <v>58</v>
      </c>
      <c r="BW59" s="1" t="s">
        <v>50</v>
      </c>
      <c r="BX59" s="1" t="s">
        <v>50</v>
      </c>
      <c r="BY59" s="1" t="s">
        <v>50</v>
      </c>
      <c r="BZ59" s="1" t="s">
        <v>50</v>
      </c>
      <c r="CA59" s="1" t="s">
        <v>50</v>
      </c>
      <c r="CB59" s="1" t="s">
        <v>50</v>
      </c>
    </row>
    <row r="60" spans="2:80">
      <c r="B60" s="1" t="s">
        <v>26</v>
      </c>
      <c r="C60" s="1" t="s">
        <v>92</v>
      </c>
      <c r="D60" s="1" t="s">
        <v>281</v>
      </c>
      <c r="E60" s="1" t="s">
        <v>204</v>
      </c>
      <c r="F60" s="1">
        <v>97</v>
      </c>
      <c r="G60" s="1">
        <v>32</v>
      </c>
      <c r="H60" s="1">
        <v>3280</v>
      </c>
      <c r="I60" s="1">
        <v>1350</v>
      </c>
      <c r="K60" s="1">
        <v>3125</v>
      </c>
      <c r="L60" s="1">
        <v>6745</v>
      </c>
      <c r="M60" s="1">
        <v>2490</v>
      </c>
      <c r="N60" s="1">
        <v>2775</v>
      </c>
      <c r="O60" s="1">
        <v>2050</v>
      </c>
      <c r="P60" s="1">
        <v>1860</v>
      </c>
      <c r="Q60" s="1">
        <v>1280</v>
      </c>
      <c r="R60" s="1">
        <v>835</v>
      </c>
      <c r="S60" s="1">
        <v>7620</v>
      </c>
      <c r="T60" s="1">
        <v>35000</v>
      </c>
      <c r="U60" s="1" t="s">
        <v>198</v>
      </c>
      <c r="V60" s="1" t="s">
        <v>36</v>
      </c>
      <c r="W60" s="1" t="s">
        <v>195</v>
      </c>
      <c r="X60" s="1">
        <v>6</v>
      </c>
      <c r="Y60" s="1" t="s">
        <v>48</v>
      </c>
      <c r="Z60" s="1" t="s">
        <v>52</v>
      </c>
      <c r="AA60" s="1" t="s">
        <v>58</v>
      </c>
      <c r="AB60" s="1">
        <v>265</v>
      </c>
      <c r="AC60" s="1">
        <f>AB60*0.735499</f>
        <v>194.90723500000001</v>
      </c>
      <c r="AD60" s="1">
        <v>2500</v>
      </c>
      <c r="AE60" s="1">
        <v>82</v>
      </c>
      <c r="AF60" s="1">
        <f>AE60*9.80665</f>
        <v>804.14529999999991</v>
      </c>
      <c r="AG60" s="1">
        <v>1500</v>
      </c>
      <c r="AH60" s="1">
        <v>7684</v>
      </c>
      <c r="AI60" s="1">
        <v>112</v>
      </c>
      <c r="AJ60" s="1">
        <v>130</v>
      </c>
      <c r="AK60" s="1">
        <v>200</v>
      </c>
      <c r="AL60" s="1" t="s">
        <v>54</v>
      </c>
      <c r="AM60" s="1" t="s">
        <v>155</v>
      </c>
      <c r="AN60" s="1">
        <v>7.4</v>
      </c>
      <c r="AO60" s="1" t="s">
        <v>182</v>
      </c>
      <c r="AP60" s="1" t="s">
        <v>182</v>
      </c>
      <c r="AQ60" s="1" t="s">
        <v>169</v>
      </c>
      <c r="AR60" s="1" t="s">
        <v>58</v>
      </c>
      <c r="AS60" s="1" t="s">
        <v>170</v>
      </c>
      <c r="AT60" s="1" t="s">
        <v>62</v>
      </c>
      <c r="AU60" s="1" t="s">
        <v>61</v>
      </c>
      <c r="AV60" s="1" t="s">
        <v>171</v>
      </c>
      <c r="AW60" s="1" t="s">
        <v>197</v>
      </c>
      <c r="AX60" s="1">
        <v>10</v>
      </c>
      <c r="AY60" s="1" t="s">
        <v>50</v>
      </c>
      <c r="AZ60" s="1" t="s">
        <v>50</v>
      </c>
      <c r="BA60" s="39" t="s">
        <v>72</v>
      </c>
      <c r="BB60" s="39">
        <v>380</v>
      </c>
      <c r="BC60" s="39" t="s">
        <v>183</v>
      </c>
      <c r="BD60" s="39">
        <v>9.6470000000000002</v>
      </c>
      <c r="BE60" s="39">
        <v>6.9930000000000003</v>
      </c>
      <c r="BF60" s="39">
        <v>5.0209999999999999</v>
      </c>
      <c r="BG60" s="39">
        <v>3.6360000000000001</v>
      </c>
      <c r="BH60" s="39">
        <v>2.653</v>
      </c>
      <c r="BI60" s="39">
        <v>1.923</v>
      </c>
      <c r="BJ60" s="39">
        <v>1.38</v>
      </c>
      <c r="BK60" s="39">
        <v>1</v>
      </c>
      <c r="BL60" s="39">
        <v>14.055999999999999</v>
      </c>
      <c r="BM60" s="39">
        <v>13.635999999999999</v>
      </c>
      <c r="BN60" s="39">
        <v>5.8570000000000002</v>
      </c>
      <c r="BO60" s="1" t="s">
        <v>50</v>
      </c>
      <c r="BP60" s="1" t="s">
        <v>50</v>
      </c>
      <c r="BQ60" s="1" t="s">
        <v>50</v>
      </c>
      <c r="BR60" s="1" t="s">
        <v>50</v>
      </c>
      <c r="BS60" s="1" t="s">
        <v>50</v>
      </c>
      <c r="BT60" s="1" t="s">
        <v>50</v>
      </c>
      <c r="BU60" s="1" t="s">
        <v>50</v>
      </c>
      <c r="BV60" s="1" t="s">
        <v>50</v>
      </c>
      <c r="BW60" s="1" t="s">
        <v>50</v>
      </c>
      <c r="BX60" s="1" t="s">
        <v>50</v>
      </c>
      <c r="BY60" s="1" t="s">
        <v>50</v>
      </c>
      <c r="BZ60" s="1" t="s">
        <v>50</v>
      </c>
      <c r="CA60" s="1" t="s">
        <v>50</v>
      </c>
      <c r="CB60" s="1" t="s">
        <v>58</v>
      </c>
    </row>
    <row r="61" spans="2:80">
      <c r="B61" s="1" t="s">
        <v>26</v>
      </c>
      <c r="C61" s="1" t="s">
        <v>92</v>
      </c>
      <c r="D61" s="1" t="s">
        <v>281</v>
      </c>
      <c r="E61" s="1" t="s">
        <v>135</v>
      </c>
      <c r="F61" s="1">
        <v>97</v>
      </c>
      <c r="G61" s="1">
        <v>32</v>
      </c>
      <c r="H61" s="1">
        <v>3280</v>
      </c>
      <c r="I61" s="1">
        <v>1350</v>
      </c>
      <c r="K61" s="1">
        <v>3125</v>
      </c>
      <c r="L61" s="1">
        <v>6745</v>
      </c>
      <c r="M61" s="1">
        <v>2490</v>
      </c>
      <c r="N61" s="1">
        <v>2775</v>
      </c>
      <c r="O61" s="1">
        <v>2050</v>
      </c>
      <c r="P61" s="1">
        <v>1860</v>
      </c>
      <c r="Q61" s="1">
        <v>1280</v>
      </c>
      <c r="R61" s="1">
        <v>835</v>
      </c>
      <c r="S61" s="1">
        <v>7620</v>
      </c>
      <c r="T61" s="1">
        <v>35000</v>
      </c>
      <c r="U61" s="1" t="s">
        <v>198</v>
      </c>
      <c r="V61" s="1" t="s">
        <v>36</v>
      </c>
      <c r="W61" s="1" t="s">
        <v>195</v>
      </c>
      <c r="X61" s="1">
        <v>6</v>
      </c>
      <c r="Y61" s="1" t="s">
        <v>48</v>
      </c>
      <c r="Z61" s="1" t="s">
        <v>52</v>
      </c>
      <c r="AA61" s="1" t="s">
        <v>58</v>
      </c>
      <c r="AB61" s="1">
        <v>265</v>
      </c>
      <c r="AC61" s="1">
        <f>AB61*0.735499</f>
        <v>194.90723500000001</v>
      </c>
      <c r="AD61" s="1">
        <v>2500</v>
      </c>
      <c r="AE61" s="1">
        <v>82</v>
      </c>
      <c r="AF61" s="1">
        <f>AE61*9.80665</f>
        <v>804.14529999999991</v>
      </c>
      <c r="AG61" s="1">
        <v>1500</v>
      </c>
      <c r="AH61" s="1">
        <v>7684</v>
      </c>
      <c r="AI61" s="1">
        <v>112</v>
      </c>
      <c r="AJ61" s="1">
        <v>130</v>
      </c>
      <c r="AK61" s="1">
        <v>200</v>
      </c>
      <c r="AL61" s="1" t="s">
        <v>54</v>
      </c>
      <c r="AM61" s="1" t="s">
        <v>155</v>
      </c>
      <c r="AN61" s="1">
        <v>7.4</v>
      </c>
      <c r="AO61" s="1" t="s">
        <v>182</v>
      </c>
      <c r="AP61" s="1" t="s">
        <v>182</v>
      </c>
      <c r="AQ61" s="1" t="s">
        <v>169</v>
      </c>
      <c r="AR61" s="1" t="s">
        <v>58</v>
      </c>
      <c r="AS61" s="1" t="s">
        <v>170</v>
      </c>
      <c r="AT61" s="1" t="s">
        <v>62</v>
      </c>
      <c r="AU61" s="1" t="s">
        <v>61</v>
      </c>
      <c r="AV61" s="1" t="s">
        <v>171</v>
      </c>
      <c r="AW61" s="1" t="s">
        <v>197</v>
      </c>
      <c r="AX61" s="1">
        <v>10</v>
      </c>
      <c r="AY61" s="1" t="s">
        <v>50</v>
      </c>
      <c r="AZ61" s="1" t="s">
        <v>58</v>
      </c>
      <c r="BA61" s="39" t="s">
        <v>72</v>
      </c>
      <c r="BB61" s="39">
        <v>380</v>
      </c>
      <c r="BC61" s="39" t="s">
        <v>183</v>
      </c>
      <c r="BD61" s="39">
        <v>9.6470000000000002</v>
      </c>
      <c r="BE61" s="39">
        <v>6.9930000000000003</v>
      </c>
      <c r="BF61" s="39">
        <v>5.0209999999999999</v>
      </c>
      <c r="BG61" s="39">
        <v>3.6360000000000001</v>
      </c>
      <c r="BH61" s="39">
        <v>2.653</v>
      </c>
      <c r="BI61" s="39">
        <v>1.923</v>
      </c>
      <c r="BJ61" s="39">
        <v>1.38</v>
      </c>
      <c r="BK61" s="39">
        <v>1</v>
      </c>
      <c r="BL61" s="39">
        <v>14.055999999999999</v>
      </c>
      <c r="BM61" s="39">
        <v>13.635999999999999</v>
      </c>
      <c r="BN61" s="39">
        <v>5.8570000000000002</v>
      </c>
      <c r="BO61" s="1" t="s">
        <v>50</v>
      </c>
      <c r="BP61" s="1" t="s">
        <v>50</v>
      </c>
      <c r="BQ61" s="1" t="s">
        <v>50</v>
      </c>
      <c r="BR61" s="1" t="s">
        <v>50</v>
      </c>
      <c r="BS61" s="1" t="s">
        <v>50</v>
      </c>
      <c r="BT61" s="1" t="s">
        <v>50</v>
      </c>
      <c r="BU61" s="1" t="s">
        <v>50</v>
      </c>
      <c r="BV61" s="1" t="s">
        <v>50</v>
      </c>
      <c r="BW61" s="1" t="s">
        <v>50</v>
      </c>
      <c r="BX61" s="1" t="s">
        <v>50</v>
      </c>
      <c r="BY61" s="1" t="s">
        <v>50</v>
      </c>
      <c r="BZ61" s="1" t="s">
        <v>50</v>
      </c>
      <c r="CA61" s="1" t="s">
        <v>50</v>
      </c>
      <c r="CB61" s="1" t="s">
        <v>58</v>
      </c>
    </row>
    <row r="62" spans="2:80">
      <c r="B62" s="1" t="s">
        <v>26</v>
      </c>
      <c r="C62" s="1" t="s">
        <v>92</v>
      </c>
      <c r="D62" s="1" t="s">
        <v>281</v>
      </c>
      <c r="E62" s="1" t="s">
        <v>205</v>
      </c>
      <c r="F62" s="1">
        <v>97</v>
      </c>
      <c r="G62" s="1">
        <v>36</v>
      </c>
      <c r="H62" s="1">
        <v>3280</v>
      </c>
      <c r="I62" s="1">
        <v>1350</v>
      </c>
      <c r="K62" s="1">
        <v>3125</v>
      </c>
      <c r="L62" s="1">
        <v>6745</v>
      </c>
      <c r="M62" s="1">
        <v>2495</v>
      </c>
      <c r="N62" s="1">
        <v>2755</v>
      </c>
      <c r="O62" s="1">
        <v>2050</v>
      </c>
      <c r="P62" s="1">
        <v>1860</v>
      </c>
      <c r="Q62" s="1">
        <v>1280</v>
      </c>
      <c r="R62" s="1">
        <v>835</v>
      </c>
      <c r="S62" s="1">
        <v>7710</v>
      </c>
      <c r="T62" s="1">
        <v>38000</v>
      </c>
      <c r="U62" s="1" t="s">
        <v>198</v>
      </c>
      <c r="V62" s="1" t="s">
        <v>36</v>
      </c>
      <c r="W62" s="1" t="s">
        <v>199</v>
      </c>
      <c r="X62" s="1">
        <v>6</v>
      </c>
      <c r="Y62" s="1" t="s">
        <v>48</v>
      </c>
      <c r="Z62" s="1" t="s">
        <v>52</v>
      </c>
      <c r="AA62" s="1" t="s">
        <v>58</v>
      </c>
      <c r="AB62" s="1">
        <v>285</v>
      </c>
      <c r="AC62" s="1">
        <f>AB62*0.735499</f>
        <v>209.61721500000002</v>
      </c>
      <c r="AD62" s="1">
        <v>2500</v>
      </c>
      <c r="AE62" s="1">
        <v>91</v>
      </c>
      <c r="AF62" s="1">
        <f>AE62*9.80665</f>
        <v>892.40514999999994</v>
      </c>
      <c r="AG62" s="1">
        <v>1500</v>
      </c>
      <c r="AH62" s="39">
        <v>7684</v>
      </c>
      <c r="AI62" s="39">
        <v>112</v>
      </c>
      <c r="AJ62" s="39">
        <v>130</v>
      </c>
      <c r="AK62" s="39">
        <v>200</v>
      </c>
      <c r="AL62" s="39" t="s">
        <v>54</v>
      </c>
      <c r="AM62" s="39" t="s">
        <v>155</v>
      </c>
      <c r="AN62" s="39">
        <v>7.4</v>
      </c>
      <c r="AO62" s="39" t="s">
        <v>182</v>
      </c>
      <c r="AP62" s="39" t="s">
        <v>182</v>
      </c>
      <c r="AQ62" s="39" t="s">
        <v>169</v>
      </c>
      <c r="AR62" s="39" t="s">
        <v>58</v>
      </c>
      <c r="AS62" s="39" t="s">
        <v>170</v>
      </c>
      <c r="AT62" s="39" t="s">
        <v>62</v>
      </c>
      <c r="AU62" s="39" t="s">
        <v>61</v>
      </c>
      <c r="AV62" s="39" t="s">
        <v>171</v>
      </c>
      <c r="AW62" s="39" t="s">
        <v>197</v>
      </c>
      <c r="AX62" s="39">
        <v>10</v>
      </c>
      <c r="AY62" s="39" t="s">
        <v>50</v>
      </c>
      <c r="AZ62" s="39" t="s">
        <v>50</v>
      </c>
      <c r="BA62" s="39" t="s">
        <v>72</v>
      </c>
      <c r="BB62" s="39">
        <v>380</v>
      </c>
      <c r="BC62" s="39" t="s">
        <v>183</v>
      </c>
      <c r="BD62" s="39">
        <v>9.6470000000000002</v>
      </c>
      <c r="BE62" s="39">
        <v>6.9930000000000003</v>
      </c>
      <c r="BF62" s="39">
        <v>5.0209999999999999</v>
      </c>
      <c r="BG62" s="39">
        <v>3.6360000000000001</v>
      </c>
      <c r="BH62" s="39">
        <v>2.653</v>
      </c>
      <c r="BI62" s="39">
        <v>1.923</v>
      </c>
      <c r="BJ62" s="39">
        <v>1.38</v>
      </c>
      <c r="BK62" s="39">
        <v>1</v>
      </c>
      <c r="BL62" s="39">
        <v>14.055999999999999</v>
      </c>
      <c r="BM62" s="39">
        <v>13.635999999999999</v>
      </c>
      <c r="BN62" s="39">
        <v>5.8570000000000002</v>
      </c>
      <c r="BO62" s="1" t="s">
        <v>50</v>
      </c>
      <c r="BP62" s="1" t="s">
        <v>50</v>
      </c>
      <c r="BQ62" s="1" t="s">
        <v>50</v>
      </c>
      <c r="BR62" s="1" t="s">
        <v>50</v>
      </c>
      <c r="BS62" s="1" t="s">
        <v>50</v>
      </c>
      <c r="BT62" s="1" t="s">
        <v>50</v>
      </c>
      <c r="BU62" s="1" t="s">
        <v>50</v>
      </c>
      <c r="BV62" s="1" t="s">
        <v>50</v>
      </c>
      <c r="BW62" s="1" t="s">
        <v>50</v>
      </c>
      <c r="BX62" s="1" t="s">
        <v>50</v>
      </c>
      <c r="BY62" s="1" t="s">
        <v>50</v>
      </c>
      <c r="BZ62" s="1" t="s">
        <v>50</v>
      </c>
      <c r="CA62" s="1" t="s">
        <v>50</v>
      </c>
      <c r="CB62" s="1" t="s">
        <v>58</v>
      </c>
    </row>
    <row r="63" spans="2:80">
      <c r="B63" s="1" t="s">
        <v>26</v>
      </c>
      <c r="C63" s="1" t="s">
        <v>92</v>
      </c>
      <c r="D63" s="1" t="s">
        <v>281</v>
      </c>
      <c r="E63" s="1" t="s">
        <v>136</v>
      </c>
      <c r="F63" s="1">
        <v>97</v>
      </c>
      <c r="G63" s="1">
        <v>36</v>
      </c>
      <c r="H63" s="1">
        <v>3280</v>
      </c>
      <c r="I63" s="1">
        <v>1350</v>
      </c>
      <c r="K63" s="1">
        <v>3125</v>
      </c>
      <c r="L63" s="1">
        <v>6745</v>
      </c>
      <c r="M63" s="1">
        <v>2495</v>
      </c>
      <c r="N63" s="1">
        <v>2755</v>
      </c>
      <c r="O63" s="1">
        <v>2050</v>
      </c>
      <c r="P63" s="1">
        <v>1860</v>
      </c>
      <c r="Q63" s="1">
        <v>1280</v>
      </c>
      <c r="R63" s="1">
        <v>835</v>
      </c>
      <c r="S63" s="1">
        <v>7710</v>
      </c>
      <c r="T63" s="1">
        <v>38000</v>
      </c>
      <c r="U63" s="1" t="s">
        <v>198</v>
      </c>
      <c r="V63" s="1" t="s">
        <v>36</v>
      </c>
      <c r="W63" s="1" t="s">
        <v>199</v>
      </c>
      <c r="X63" s="1">
        <v>6</v>
      </c>
      <c r="Y63" s="1" t="s">
        <v>48</v>
      </c>
      <c r="Z63" s="1" t="s">
        <v>52</v>
      </c>
      <c r="AA63" s="1" t="s">
        <v>58</v>
      </c>
      <c r="AB63" s="1">
        <v>285</v>
      </c>
      <c r="AC63" s="1">
        <f>AB63*0.735499</f>
        <v>209.61721500000002</v>
      </c>
      <c r="AD63" s="1">
        <v>2500</v>
      </c>
      <c r="AE63" s="1">
        <v>91</v>
      </c>
      <c r="AF63" s="1">
        <f>AE63*9.80665</f>
        <v>892.40514999999994</v>
      </c>
      <c r="AG63" s="1">
        <v>1500</v>
      </c>
      <c r="AH63" s="39">
        <v>7684</v>
      </c>
      <c r="AI63" s="39">
        <v>112</v>
      </c>
      <c r="AJ63" s="39">
        <v>130</v>
      </c>
      <c r="AK63" s="39">
        <v>200</v>
      </c>
      <c r="AL63" s="39" t="s">
        <v>54</v>
      </c>
      <c r="AM63" s="39" t="s">
        <v>155</v>
      </c>
      <c r="AN63" s="39">
        <v>7.4</v>
      </c>
      <c r="AO63" s="39" t="s">
        <v>182</v>
      </c>
      <c r="AP63" s="39" t="s">
        <v>182</v>
      </c>
      <c r="AQ63" s="39" t="s">
        <v>169</v>
      </c>
      <c r="AR63" s="39" t="s">
        <v>58</v>
      </c>
      <c r="AS63" s="39" t="s">
        <v>170</v>
      </c>
      <c r="AT63" s="39" t="s">
        <v>62</v>
      </c>
      <c r="AU63" s="39" t="s">
        <v>61</v>
      </c>
      <c r="AV63" s="39" t="s">
        <v>171</v>
      </c>
      <c r="AW63" s="39" t="s">
        <v>197</v>
      </c>
      <c r="AX63" s="39">
        <v>10</v>
      </c>
      <c r="AY63" s="39" t="s">
        <v>50</v>
      </c>
      <c r="AZ63" s="39" t="s">
        <v>58</v>
      </c>
      <c r="BA63" s="39" t="s">
        <v>72</v>
      </c>
      <c r="BB63" s="39">
        <v>380</v>
      </c>
      <c r="BC63" s="39" t="s">
        <v>183</v>
      </c>
      <c r="BD63" s="39">
        <v>9.6470000000000002</v>
      </c>
      <c r="BE63" s="39">
        <v>6.9930000000000003</v>
      </c>
      <c r="BF63" s="39">
        <v>5.0209999999999999</v>
      </c>
      <c r="BG63" s="39">
        <v>3.6360000000000001</v>
      </c>
      <c r="BH63" s="39">
        <v>2.653</v>
      </c>
      <c r="BI63" s="39">
        <v>1.923</v>
      </c>
      <c r="BJ63" s="39">
        <v>1.38</v>
      </c>
      <c r="BK63" s="39">
        <v>1</v>
      </c>
      <c r="BL63" s="39">
        <v>14.055999999999999</v>
      </c>
      <c r="BM63" s="39">
        <v>13.635999999999999</v>
      </c>
      <c r="BN63" s="39">
        <v>5.8570000000000002</v>
      </c>
      <c r="BO63" s="1" t="s">
        <v>50</v>
      </c>
      <c r="BP63" s="1" t="s">
        <v>50</v>
      </c>
      <c r="BQ63" s="1" t="s">
        <v>50</v>
      </c>
      <c r="BR63" s="1" t="s">
        <v>50</v>
      </c>
      <c r="BS63" s="1" t="s">
        <v>50</v>
      </c>
      <c r="BT63" s="1" t="s">
        <v>50</v>
      </c>
      <c r="BU63" s="1" t="s">
        <v>50</v>
      </c>
      <c r="BV63" s="1" t="s">
        <v>50</v>
      </c>
      <c r="BW63" s="1" t="s">
        <v>50</v>
      </c>
      <c r="BX63" s="1" t="s">
        <v>50</v>
      </c>
      <c r="BY63" s="1" t="s">
        <v>50</v>
      </c>
      <c r="BZ63" s="1" t="s">
        <v>50</v>
      </c>
      <c r="CA63" s="1" t="s">
        <v>50</v>
      </c>
      <c r="CB63" s="1" t="s">
        <v>58</v>
      </c>
    </row>
    <row r="64" spans="2:80">
      <c r="B64" s="1" t="s">
        <v>26</v>
      </c>
      <c r="C64" s="1" t="s">
        <v>92</v>
      </c>
      <c r="D64" s="1" t="s">
        <v>281</v>
      </c>
      <c r="E64" s="1" t="s">
        <v>206</v>
      </c>
      <c r="F64" s="1">
        <v>115</v>
      </c>
      <c r="G64" s="1">
        <v>30</v>
      </c>
      <c r="H64" s="1">
        <v>3330</v>
      </c>
      <c r="I64" s="1">
        <v>1350</v>
      </c>
      <c r="K64" s="1">
        <v>3275</v>
      </c>
      <c r="L64" s="1">
        <v>6910</v>
      </c>
      <c r="M64" s="1">
        <v>2490</v>
      </c>
      <c r="N64" s="1">
        <v>2905</v>
      </c>
      <c r="O64" s="1">
        <v>2050</v>
      </c>
      <c r="P64" s="1">
        <v>1860</v>
      </c>
      <c r="Q64" s="1">
        <v>1395</v>
      </c>
      <c r="R64" s="1">
        <v>835</v>
      </c>
      <c r="S64" s="1">
        <v>8180</v>
      </c>
      <c r="T64" s="1">
        <v>46000</v>
      </c>
      <c r="U64" s="1" t="s">
        <v>198</v>
      </c>
      <c r="V64" s="1" t="s">
        <v>36</v>
      </c>
      <c r="W64" s="32" t="s">
        <v>200</v>
      </c>
      <c r="X64" s="1">
        <v>6</v>
      </c>
      <c r="Y64" s="1" t="s">
        <v>48</v>
      </c>
      <c r="Z64" s="1" t="s">
        <v>52</v>
      </c>
      <c r="AA64" s="1" t="s">
        <v>58</v>
      </c>
      <c r="AB64" s="1">
        <v>350</v>
      </c>
      <c r="AC64" s="1">
        <f>AB64*0.735499</f>
        <v>257.42464999999999</v>
      </c>
      <c r="AD64" s="1">
        <v>2100</v>
      </c>
      <c r="AE64" s="1">
        <v>134</v>
      </c>
      <c r="AF64" s="1">
        <f>AE64*9.80665</f>
        <v>1314.0910999999999</v>
      </c>
      <c r="AG64" s="1">
        <v>1500</v>
      </c>
      <c r="AH64" s="1">
        <v>10520</v>
      </c>
      <c r="AI64" s="1">
        <v>122</v>
      </c>
      <c r="AJ64" s="1">
        <v>150</v>
      </c>
      <c r="AK64" s="39">
        <v>200</v>
      </c>
      <c r="AL64" s="39" t="s">
        <v>54</v>
      </c>
      <c r="AM64" s="39" t="s">
        <v>155</v>
      </c>
      <c r="AN64" s="39">
        <v>7.5</v>
      </c>
      <c r="AO64" s="39" t="s">
        <v>182</v>
      </c>
      <c r="AP64" s="39" t="s">
        <v>182</v>
      </c>
      <c r="AQ64" s="39" t="s">
        <v>169</v>
      </c>
      <c r="AR64" s="39" t="s">
        <v>58</v>
      </c>
      <c r="AS64" s="39" t="s">
        <v>170</v>
      </c>
      <c r="AT64" s="39" t="s">
        <v>62</v>
      </c>
      <c r="AU64" s="39" t="s">
        <v>61</v>
      </c>
      <c r="AV64" s="39" t="s">
        <v>171</v>
      </c>
      <c r="AW64" s="39" t="s">
        <v>197</v>
      </c>
      <c r="AX64" s="39">
        <v>10</v>
      </c>
      <c r="AY64" s="39" t="s">
        <v>50</v>
      </c>
      <c r="AZ64" s="39" t="s">
        <v>50</v>
      </c>
      <c r="BA64" s="1" t="s">
        <v>72</v>
      </c>
      <c r="BB64" s="1">
        <v>430</v>
      </c>
      <c r="BC64" s="1" t="s">
        <v>201</v>
      </c>
      <c r="BD64" s="1">
        <v>6.9859999999999998</v>
      </c>
      <c r="BE64" s="1">
        <v>5.0629999999999997</v>
      </c>
      <c r="BF64" s="1">
        <v>3.6360000000000001</v>
      </c>
      <c r="BG64" s="1">
        <v>2.633</v>
      </c>
      <c r="BH64" s="1">
        <v>1.921</v>
      </c>
      <c r="BI64" s="1">
        <v>1.3919999999999999</v>
      </c>
      <c r="BJ64" s="1">
        <v>1</v>
      </c>
      <c r="BK64" s="1">
        <v>0.72399999999999998</v>
      </c>
      <c r="BL64" s="1">
        <v>10.178000000000001</v>
      </c>
      <c r="BM64" s="1">
        <v>9.8740000000000006</v>
      </c>
      <c r="BN64" s="1">
        <v>5.4279999999999999</v>
      </c>
      <c r="BO64" s="1" t="s">
        <v>50</v>
      </c>
      <c r="BP64" s="1" t="s">
        <v>50</v>
      </c>
      <c r="BQ64" s="1" t="s">
        <v>50</v>
      </c>
      <c r="BR64" s="1" t="s">
        <v>50</v>
      </c>
      <c r="BS64" s="1" t="s">
        <v>50</v>
      </c>
      <c r="BT64" s="1" t="s">
        <v>50</v>
      </c>
      <c r="BU64" s="1" t="s">
        <v>50</v>
      </c>
      <c r="BV64" s="1" t="s">
        <v>50</v>
      </c>
      <c r="BW64" s="1" t="s">
        <v>50</v>
      </c>
      <c r="BX64" s="1" t="s">
        <v>50</v>
      </c>
      <c r="BY64" s="1" t="s">
        <v>50</v>
      </c>
      <c r="BZ64" s="1" t="s">
        <v>50</v>
      </c>
      <c r="CA64" s="1" t="s">
        <v>50</v>
      </c>
      <c r="CB64" s="1" t="s">
        <v>58</v>
      </c>
    </row>
    <row r="65" spans="2:80">
      <c r="B65" s="1" t="s">
        <v>26</v>
      </c>
      <c r="C65" s="1" t="s">
        <v>92</v>
      </c>
      <c r="D65" s="1" t="s">
        <v>281</v>
      </c>
      <c r="E65" s="1" t="s">
        <v>137</v>
      </c>
      <c r="F65" s="1">
        <v>115</v>
      </c>
      <c r="G65" s="1">
        <v>30</v>
      </c>
      <c r="H65" s="1">
        <v>3330</v>
      </c>
      <c r="I65" s="1">
        <v>1350</v>
      </c>
      <c r="K65" s="1">
        <v>3275</v>
      </c>
      <c r="L65" s="1">
        <v>6910</v>
      </c>
      <c r="M65" s="1">
        <v>2490</v>
      </c>
      <c r="N65" s="1">
        <v>2905</v>
      </c>
      <c r="O65" s="1">
        <v>2050</v>
      </c>
      <c r="P65" s="1">
        <v>1860</v>
      </c>
      <c r="Q65" s="1">
        <v>1395</v>
      </c>
      <c r="R65" s="1">
        <v>835</v>
      </c>
      <c r="S65" s="1">
        <v>8180</v>
      </c>
      <c r="T65" s="1">
        <v>46000</v>
      </c>
      <c r="U65" s="1" t="s">
        <v>198</v>
      </c>
      <c r="V65" s="1" t="s">
        <v>36</v>
      </c>
      <c r="W65" s="32" t="s">
        <v>200</v>
      </c>
      <c r="X65" s="1">
        <v>6</v>
      </c>
      <c r="Y65" s="1" t="s">
        <v>48</v>
      </c>
      <c r="Z65" s="1" t="s">
        <v>52</v>
      </c>
      <c r="AA65" s="1" t="s">
        <v>58</v>
      </c>
      <c r="AB65" s="1">
        <v>350</v>
      </c>
      <c r="AC65" s="1">
        <f>AB65*0.735499</f>
        <v>257.42464999999999</v>
      </c>
      <c r="AD65" s="1">
        <v>2100</v>
      </c>
      <c r="AE65" s="1">
        <v>134</v>
      </c>
      <c r="AF65" s="1">
        <f>AE65*9.80665</f>
        <v>1314.0910999999999</v>
      </c>
      <c r="AG65" s="1">
        <v>1500</v>
      </c>
      <c r="AH65" s="1">
        <v>10520</v>
      </c>
      <c r="AI65" s="1">
        <v>122</v>
      </c>
      <c r="AJ65" s="1">
        <v>150</v>
      </c>
      <c r="AK65" s="39">
        <v>200</v>
      </c>
      <c r="AL65" s="39" t="s">
        <v>54</v>
      </c>
      <c r="AM65" s="39" t="s">
        <v>155</v>
      </c>
      <c r="AN65" s="39">
        <v>7.5</v>
      </c>
      <c r="AO65" s="39" t="s">
        <v>182</v>
      </c>
      <c r="AP65" s="39" t="s">
        <v>182</v>
      </c>
      <c r="AQ65" s="39" t="s">
        <v>169</v>
      </c>
      <c r="AR65" s="39" t="s">
        <v>58</v>
      </c>
      <c r="AS65" s="39" t="s">
        <v>170</v>
      </c>
      <c r="AT65" s="39" t="s">
        <v>62</v>
      </c>
      <c r="AU65" s="39" t="s">
        <v>61</v>
      </c>
      <c r="AV65" s="39" t="s">
        <v>171</v>
      </c>
      <c r="AW65" s="39" t="s">
        <v>197</v>
      </c>
      <c r="AX65" s="39">
        <v>10</v>
      </c>
      <c r="AY65" s="39" t="s">
        <v>50</v>
      </c>
      <c r="AZ65" s="39" t="s">
        <v>58</v>
      </c>
      <c r="BA65" s="1" t="s">
        <v>72</v>
      </c>
      <c r="BB65" s="1">
        <v>430</v>
      </c>
      <c r="BC65" s="1" t="s">
        <v>201</v>
      </c>
      <c r="BD65" s="1">
        <v>6.9859999999999998</v>
      </c>
      <c r="BE65" s="1">
        <v>5.0629999999999997</v>
      </c>
      <c r="BF65" s="1">
        <v>3.6360000000000001</v>
      </c>
      <c r="BG65" s="1">
        <v>2.633</v>
      </c>
      <c r="BH65" s="1">
        <v>1.921</v>
      </c>
      <c r="BI65" s="1">
        <v>1.3919999999999999</v>
      </c>
      <c r="BJ65" s="1">
        <v>1</v>
      </c>
      <c r="BK65" s="1">
        <v>0.72399999999999998</v>
      </c>
      <c r="BL65" s="1">
        <v>10.178000000000001</v>
      </c>
      <c r="BM65" s="1">
        <v>9.8740000000000006</v>
      </c>
      <c r="BN65" s="1">
        <v>5.4279999999999999</v>
      </c>
      <c r="BO65" s="1" t="s">
        <v>50</v>
      </c>
      <c r="BP65" s="1" t="s">
        <v>50</v>
      </c>
      <c r="BQ65" s="1" t="s">
        <v>50</v>
      </c>
      <c r="BR65" s="1" t="s">
        <v>50</v>
      </c>
      <c r="BS65" s="1" t="s">
        <v>50</v>
      </c>
      <c r="BT65" s="1" t="s">
        <v>50</v>
      </c>
      <c r="BU65" s="1" t="s">
        <v>50</v>
      </c>
      <c r="BV65" s="1" t="s">
        <v>50</v>
      </c>
      <c r="BW65" s="1" t="s">
        <v>50</v>
      </c>
      <c r="BX65" s="1" t="s">
        <v>50</v>
      </c>
      <c r="BY65" s="1" t="s">
        <v>50</v>
      </c>
      <c r="BZ65" s="1" t="s">
        <v>50</v>
      </c>
      <c r="CA65" s="1" t="s">
        <v>50</v>
      </c>
      <c r="CB65" s="1" t="s">
        <v>58</v>
      </c>
    </row>
    <row r="66" spans="2:80">
      <c r="B66" s="1" t="s">
        <v>26</v>
      </c>
      <c r="C66" s="1" t="s">
        <v>92</v>
      </c>
      <c r="D66" s="1" t="s">
        <v>280</v>
      </c>
      <c r="E66" s="1" t="s">
        <v>131</v>
      </c>
      <c r="F66" s="1">
        <v>100</v>
      </c>
      <c r="G66" s="1">
        <v>29</v>
      </c>
      <c r="H66" s="1">
        <v>3280</v>
      </c>
      <c r="K66" s="39">
        <v>2450</v>
      </c>
      <c r="L66" s="1">
        <v>5565</v>
      </c>
      <c r="M66" s="1">
        <v>2490</v>
      </c>
      <c r="N66" s="1">
        <v>2745</v>
      </c>
      <c r="O66" s="1">
        <v>2050</v>
      </c>
      <c r="P66" s="1">
        <v>1835</v>
      </c>
      <c r="Q66" s="1">
        <v>1300</v>
      </c>
      <c r="R66" s="1">
        <v>985</v>
      </c>
      <c r="S66" s="1">
        <v>5660</v>
      </c>
      <c r="T66" s="1">
        <v>34000</v>
      </c>
      <c r="U66" s="1" t="s">
        <v>145</v>
      </c>
      <c r="V66" s="1" t="s">
        <v>36</v>
      </c>
      <c r="W66" s="39" t="s">
        <v>177</v>
      </c>
      <c r="X66" s="39">
        <v>6</v>
      </c>
      <c r="Y66" s="39" t="s">
        <v>48</v>
      </c>
      <c r="Z66" s="39" t="s">
        <v>52</v>
      </c>
      <c r="AA66" s="1" t="s">
        <v>58</v>
      </c>
      <c r="AB66" s="39">
        <v>260</v>
      </c>
      <c r="AC66" s="39">
        <f>AB66*0.735499</f>
        <v>191.22973999999999</v>
      </c>
      <c r="AD66" s="39">
        <v>1500</v>
      </c>
      <c r="AE66" s="39">
        <v>76</v>
      </c>
      <c r="AF66" s="39">
        <f>AE66*9.80665</f>
        <v>745.30539999999996</v>
      </c>
      <c r="AG66" s="39">
        <v>1500</v>
      </c>
      <c r="AH66" s="39">
        <v>7684</v>
      </c>
      <c r="AI66" s="39">
        <v>112</v>
      </c>
      <c r="AJ66" s="39">
        <v>130</v>
      </c>
      <c r="AK66" s="39">
        <v>200</v>
      </c>
      <c r="AL66" s="39" t="s">
        <v>54</v>
      </c>
      <c r="AM66" s="39" t="s">
        <v>155</v>
      </c>
      <c r="AN66" s="39">
        <v>5.9</v>
      </c>
      <c r="AO66" s="39" t="s">
        <v>182</v>
      </c>
      <c r="AP66" s="39" t="s">
        <v>182</v>
      </c>
      <c r="AQ66" s="39" t="s">
        <v>169</v>
      </c>
      <c r="AR66" s="39" t="s">
        <v>58</v>
      </c>
      <c r="AS66" s="39" t="s">
        <v>170</v>
      </c>
      <c r="AT66" s="39" t="s">
        <v>62</v>
      </c>
      <c r="AU66" s="39" t="s">
        <v>61</v>
      </c>
      <c r="AV66" s="39" t="s">
        <v>171</v>
      </c>
      <c r="AW66" s="39" t="s">
        <v>203</v>
      </c>
      <c r="AX66" s="39">
        <v>6</v>
      </c>
      <c r="AY66" s="39" t="s">
        <v>50</v>
      </c>
      <c r="AZ66" s="39" t="s">
        <v>50</v>
      </c>
      <c r="BA66" s="39" t="s">
        <v>72</v>
      </c>
      <c r="BB66" s="39">
        <v>380</v>
      </c>
      <c r="BC66" s="39" t="s">
        <v>183</v>
      </c>
      <c r="BD66" s="39">
        <v>9.6470000000000002</v>
      </c>
      <c r="BE66" s="39">
        <v>6.9930000000000003</v>
      </c>
      <c r="BF66" s="39">
        <v>5.0209999999999999</v>
      </c>
      <c r="BG66" s="39">
        <v>3.6360000000000001</v>
      </c>
      <c r="BH66" s="39">
        <v>2.653</v>
      </c>
      <c r="BI66" s="39">
        <v>1.923</v>
      </c>
      <c r="BJ66" s="39">
        <v>1.38</v>
      </c>
      <c r="BK66" s="39">
        <v>1</v>
      </c>
      <c r="BL66" s="39">
        <v>14.055999999999999</v>
      </c>
      <c r="BM66" s="39">
        <v>13.635999999999999</v>
      </c>
      <c r="BN66" s="39">
        <v>5.4279999999999999</v>
      </c>
      <c r="BO66" s="1" t="s">
        <v>50</v>
      </c>
      <c r="BP66" s="1" t="s">
        <v>50</v>
      </c>
      <c r="BQ66" s="1" t="s">
        <v>50</v>
      </c>
      <c r="BR66" s="1" t="s">
        <v>50</v>
      </c>
      <c r="BS66" s="1" t="s">
        <v>50</v>
      </c>
      <c r="BT66" s="1" t="s">
        <v>50</v>
      </c>
      <c r="BU66" s="1" t="s">
        <v>50</v>
      </c>
      <c r="BV66" s="1" t="s">
        <v>50</v>
      </c>
      <c r="BW66" s="1" t="s">
        <v>50</v>
      </c>
      <c r="BX66" s="1" t="s">
        <v>50</v>
      </c>
      <c r="BY66" s="1" t="s">
        <v>50</v>
      </c>
      <c r="BZ66" s="1" t="s">
        <v>50</v>
      </c>
      <c r="CA66" s="1" t="s">
        <v>50</v>
      </c>
      <c r="CB66" s="1" t="s">
        <v>58</v>
      </c>
    </row>
    <row r="67" spans="2:80">
      <c r="B67" s="1" t="s">
        <v>26</v>
      </c>
      <c r="C67" s="1" t="s">
        <v>92</v>
      </c>
      <c r="D67" s="1" t="s">
        <v>280</v>
      </c>
      <c r="E67" s="1" t="s">
        <v>132</v>
      </c>
      <c r="F67" s="1">
        <v>100</v>
      </c>
      <c r="G67" s="1">
        <v>29</v>
      </c>
      <c r="H67" s="1">
        <v>3280</v>
      </c>
      <c r="K67" s="39">
        <v>2450</v>
      </c>
      <c r="L67" s="1">
        <v>5565</v>
      </c>
      <c r="M67" s="1">
        <v>2490</v>
      </c>
      <c r="N67" s="1">
        <v>2745</v>
      </c>
      <c r="O67" s="1">
        <v>2050</v>
      </c>
      <c r="P67" s="1">
        <v>1835</v>
      </c>
      <c r="Q67" s="1">
        <v>1300</v>
      </c>
      <c r="R67" s="1">
        <v>985</v>
      </c>
      <c r="S67" s="1">
        <v>5660</v>
      </c>
      <c r="T67" s="1">
        <v>34000</v>
      </c>
      <c r="U67" s="1" t="s">
        <v>145</v>
      </c>
      <c r="V67" s="1" t="s">
        <v>36</v>
      </c>
      <c r="W67" s="39" t="s">
        <v>177</v>
      </c>
      <c r="X67" s="39">
        <v>6</v>
      </c>
      <c r="Y67" s="39" t="s">
        <v>48</v>
      </c>
      <c r="Z67" s="39" t="s">
        <v>52</v>
      </c>
      <c r="AA67" s="1" t="s">
        <v>58</v>
      </c>
      <c r="AB67" s="39">
        <v>260</v>
      </c>
      <c r="AC67" s="39">
        <f>AB67*0.735499</f>
        <v>191.22973999999999</v>
      </c>
      <c r="AD67" s="39">
        <v>1500</v>
      </c>
      <c r="AE67" s="39">
        <v>76</v>
      </c>
      <c r="AF67" s="39">
        <f>AE67*9.80665</f>
        <v>745.30539999999996</v>
      </c>
      <c r="AG67" s="39">
        <v>1500</v>
      </c>
      <c r="AH67" s="39">
        <v>7684</v>
      </c>
      <c r="AI67" s="39">
        <v>112</v>
      </c>
      <c r="AJ67" s="39">
        <v>130</v>
      </c>
      <c r="AK67" s="39">
        <v>200</v>
      </c>
      <c r="AL67" s="39" t="s">
        <v>54</v>
      </c>
      <c r="AM67" s="39" t="s">
        <v>155</v>
      </c>
      <c r="AN67" s="39">
        <v>5.9</v>
      </c>
      <c r="AO67" s="39" t="s">
        <v>182</v>
      </c>
      <c r="AP67" s="39" t="s">
        <v>182</v>
      </c>
      <c r="AQ67" s="39" t="s">
        <v>169</v>
      </c>
      <c r="AR67" s="39" t="s">
        <v>58</v>
      </c>
      <c r="AS67" s="39" t="s">
        <v>170</v>
      </c>
      <c r="AT67" s="39" t="s">
        <v>62</v>
      </c>
      <c r="AU67" s="39" t="s">
        <v>61</v>
      </c>
      <c r="AV67" s="39" t="s">
        <v>171</v>
      </c>
      <c r="AW67" s="39" t="s">
        <v>203</v>
      </c>
      <c r="AX67" s="39">
        <v>6</v>
      </c>
      <c r="AY67" s="39" t="s">
        <v>50</v>
      </c>
      <c r="AZ67" s="39" t="s">
        <v>58</v>
      </c>
      <c r="BA67" s="39" t="s">
        <v>72</v>
      </c>
      <c r="BB67" s="39">
        <v>380</v>
      </c>
      <c r="BC67" s="39" t="s">
        <v>183</v>
      </c>
      <c r="BD67" s="39">
        <v>9.6470000000000002</v>
      </c>
      <c r="BE67" s="39">
        <v>6.9930000000000003</v>
      </c>
      <c r="BF67" s="39">
        <v>5.0209999999999999</v>
      </c>
      <c r="BG67" s="39">
        <v>3.6360000000000001</v>
      </c>
      <c r="BH67" s="39">
        <v>2.653</v>
      </c>
      <c r="BI67" s="39">
        <v>1.923</v>
      </c>
      <c r="BJ67" s="39">
        <v>1.38</v>
      </c>
      <c r="BK67" s="39">
        <v>1</v>
      </c>
      <c r="BL67" s="39">
        <v>14.055999999999999</v>
      </c>
      <c r="BM67" s="39">
        <v>13.635999999999999</v>
      </c>
      <c r="BN67" s="39">
        <v>5.4279999999999999</v>
      </c>
      <c r="BO67" s="1" t="s">
        <v>50</v>
      </c>
      <c r="BP67" s="1" t="s">
        <v>50</v>
      </c>
      <c r="BQ67" s="1" t="s">
        <v>50</v>
      </c>
      <c r="BR67" s="1" t="s">
        <v>50</v>
      </c>
      <c r="BS67" s="1" t="s">
        <v>50</v>
      </c>
      <c r="BT67" s="1" t="s">
        <v>50</v>
      </c>
      <c r="BU67" s="1" t="s">
        <v>50</v>
      </c>
      <c r="BV67" s="1" t="s">
        <v>50</v>
      </c>
      <c r="BW67" s="1" t="s">
        <v>50</v>
      </c>
      <c r="BX67" s="1" t="s">
        <v>50</v>
      </c>
      <c r="BY67" s="1" t="s">
        <v>50</v>
      </c>
      <c r="BZ67" s="1" t="s">
        <v>50</v>
      </c>
      <c r="CA67" s="1" t="s">
        <v>50</v>
      </c>
      <c r="CB67" s="1" t="s">
        <v>58</v>
      </c>
    </row>
    <row r="68" spans="2:80">
      <c r="B68" s="1" t="s">
        <v>26</v>
      </c>
      <c r="C68" s="1" t="s">
        <v>92</v>
      </c>
      <c r="D68" s="1" t="s">
        <v>280</v>
      </c>
      <c r="E68" s="1" t="s">
        <v>133</v>
      </c>
      <c r="F68" s="1">
        <v>105</v>
      </c>
      <c r="G68" s="1">
        <v>34</v>
      </c>
      <c r="H68" s="1">
        <v>3280</v>
      </c>
      <c r="K68" s="1">
        <v>2450</v>
      </c>
      <c r="L68" s="1">
        <v>5545</v>
      </c>
      <c r="M68" s="1">
        <v>2490</v>
      </c>
      <c r="N68" s="1">
        <v>2725</v>
      </c>
      <c r="O68" s="1">
        <v>2050</v>
      </c>
      <c r="P68" s="1">
        <v>1835</v>
      </c>
      <c r="Q68" s="1">
        <v>1300</v>
      </c>
      <c r="R68" s="1">
        <v>985</v>
      </c>
      <c r="S68" s="1">
        <v>5680</v>
      </c>
      <c r="T68" s="1">
        <v>38000</v>
      </c>
      <c r="U68" s="1" t="s">
        <v>145</v>
      </c>
      <c r="V68" s="1" t="s">
        <v>36</v>
      </c>
      <c r="W68" s="1" t="s">
        <v>199</v>
      </c>
      <c r="X68" s="1">
        <v>6</v>
      </c>
      <c r="Y68" s="1" t="s">
        <v>48</v>
      </c>
      <c r="Z68" s="1" t="s">
        <v>52</v>
      </c>
      <c r="AA68" s="1" t="s">
        <v>58</v>
      </c>
      <c r="AB68" s="1">
        <v>285</v>
      </c>
      <c r="AC68" s="1">
        <f>AB68*0.735499</f>
        <v>209.61721500000002</v>
      </c>
      <c r="AD68" s="1">
        <v>2500</v>
      </c>
      <c r="AE68" s="1">
        <v>91</v>
      </c>
      <c r="AF68" s="1">
        <f>AE68*9.80665</f>
        <v>892.40514999999994</v>
      </c>
      <c r="AG68" s="1">
        <v>1500</v>
      </c>
      <c r="AH68" s="39">
        <v>7684</v>
      </c>
      <c r="AI68" s="39">
        <v>112</v>
      </c>
      <c r="AJ68" s="39">
        <v>130</v>
      </c>
      <c r="AK68" s="39">
        <v>200</v>
      </c>
      <c r="AL68" s="39" t="s">
        <v>54</v>
      </c>
      <c r="AM68" s="39" t="s">
        <v>155</v>
      </c>
      <c r="AN68" s="39">
        <v>5.9</v>
      </c>
      <c r="AO68" s="39" t="s">
        <v>182</v>
      </c>
      <c r="AP68" s="39" t="s">
        <v>182</v>
      </c>
      <c r="AQ68" s="39" t="s">
        <v>169</v>
      </c>
      <c r="AR68" s="39" t="s">
        <v>58</v>
      </c>
      <c r="AS68" s="39" t="s">
        <v>170</v>
      </c>
      <c r="AT68" s="39" t="s">
        <v>62</v>
      </c>
      <c r="AU68" s="39" t="s">
        <v>61</v>
      </c>
      <c r="AV68" s="39" t="s">
        <v>171</v>
      </c>
      <c r="AW68" s="39" t="s">
        <v>203</v>
      </c>
      <c r="AX68" s="39">
        <v>6</v>
      </c>
      <c r="AY68" s="39" t="s">
        <v>50</v>
      </c>
      <c r="AZ68" s="39" t="s">
        <v>50</v>
      </c>
      <c r="BA68" s="39" t="s">
        <v>72</v>
      </c>
      <c r="BB68" s="39">
        <v>380</v>
      </c>
      <c r="BC68" s="39" t="s">
        <v>183</v>
      </c>
      <c r="BD68" s="39">
        <v>9.6470000000000002</v>
      </c>
      <c r="BE68" s="39">
        <v>6.9930000000000003</v>
      </c>
      <c r="BF68" s="39">
        <v>5.0209999999999999</v>
      </c>
      <c r="BG68" s="39">
        <v>3.6360000000000001</v>
      </c>
      <c r="BH68" s="39">
        <v>2.653</v>
      </c>
      <c r="BI68" s="39">
        <v>1.923</v>
      </c>
      <c r="BJ68" s="39">
        <v>1.38</v>
      </c>
      <c r="BK68" s="39">
        <v>1</v>
      </c>
      <c r="BL68" s="39">
        <v>14.055999999999999</v>
      </c>
      <c r="BM68" s="39">
        <v>13.635999999999999</v>
      </c>
      <c r="BN68" s="39">
        <v>5.2850000000000001</v>
      </c>
      <c r="BO68" s="1" t="s">
        <v>50</v>
      </c>
      <c r="BP68" s="1" t="s">
        <v>50</v>
      </c>
      <c r="BQ68" s="1" t="s">
        <v>50</v>
      </c>
      <c r="BR68" s="1" t="s">
        <v>50</v>
      </c>
      <c r="BS68" s="1" t="s">
        <v>50</v>
      </c>
      <c r="BT68" s="1" t="s">
        <v>50</v>
      </c>
      <c r="BU68" s="1" t="s">
        <v>50</v>
      </c>
      <c r="BV68" s="1" t="s">
        <v>50</v>
      </c>
      <c r="BW68" s="1" t="s">
        <v>50</v>
      </c>
      <c r="BX68" s="1" t="s">
        <v>50</v>
      </c>
      <c r="BY68" s="1" t="s">
        <v>50</v>
      </c>
      <c r="BZ68" s="1" t="s">
        <v>50</v>
      </c>
      <c r="CA68" s="1" t="s">
        <v>50</v>
      </c>
      <c r="CB68" s="1" t="s">
        <v>58</v>
      </c>
    </row>
    <row r="69" spans="2:80">
      <c r="B69" s="1" t="s">
        <v>26</v>
      </c>
      <c r="C69" s="1" t="s">
        <v>92</v>
      </c>
      <c r="D69" s="1" t="s">
        <v>280</v>
      </c>
      <c r="E69" s="1" t="s">
        <v>134</v>
      </c>
      <c r="F69" s="1">
        <v>105</v>
      </c>
      <c r="G69" s="1">
        <v>34</v>
      </c>
      <c r="H69" s="1">
        <v>3280</v>
      </c>
      <c r="K69" s="1">
        <v>2450</v>
      </c>
      <c r="L69" s="1">
        <v>5545</v>
      </c>
      <c r="M69" s="1">
        <v>2490</v>
      </c>
      <c r="N69" s="1">
        <v>2725</v>
      </c>
      <c r="O69" s="1">
        <v>2050</v>
      </c>
      <c r="P69" s="1">
        <v>1835</v>
      </c>
      <c r="Q69" s="1">
        <v>1300</v>
      </c>
      <c r="R69" s="1">
        <v>985</v>
      </c>
      <c r="S69" s="1">
        <v>5680</v>
      </c>
      <c r="T69" s="1">
        <v>38000</v>
      </c>
      <c r="U69" s="1" t="s">
        <v>145</v>
      </c>
      <c r="V69" s="1" t="s">
        <v>36</v>
      </c>
      <c r="W69" s="1" t="s">
        <v>199</v>
      </c>
      <c r="X69" s="1">
        <v>6</v>
      </c>
      <c r="Y69" s="1" t="s">
        <v>48</v>
      </c>
      <c r="Z69" s="1" t="s">
        <v>52</v>
      </c>
      <c r="AA69" s="1" t="s">
        <v>58</v>
      </c>
      <c r="AB69" s="1">
        <v>285</v>
      </c>
      <c r="AC69" s="1">
        <f>AB69*0.735499</f>
        <v>209.61721500000002</v>
      </c>
      <c r="AD69" s="1">
        <v>2500</v>
      </c>
      <c r="AE69" s="1">
        <v>91</v>
      </c>
      <c r="AF69" s="1">
        <f>AE69*9.80665</f>
        <v>892.40514999999994</v>
      </c>
      <c r="AG69" s="1">
        <v>1500</v>
      </c>
      <c r="AH69" s="39">
        <v>7684</v>
      </c>
      <c r="AI69" s="39">
        <v>112</v>
      </c>
      <c r="AJ69" s="39">
        <v>130</v>
      </c>
      <c r="AK69" s="39">
        <v>200</v>
      </c>
      <c r="AL69" s="39" t="s">
        <v>54</v>
      </c>
      <c r="AM69" s="39" t="s">
        <v>155</v>
      </c>
      <c r="AN69" s="39">
        <v>5.9</v>
      </c>
      <c r="AO69" s="39" t="s">
        <v>182</v>
      </c>
      <c r="AP69" s="39" t="s">
        <v>182</v>
      </c>
      <c r="AQ69" s="39" t="s">
        <v>169</v>
      </c>
      <c r="AR69" s="39" t="s">
        <v>58</v>
      </c>
      <c r="AS69" s="39" t="s">
        <v>170</v>
      </c>
      <c r="AT69" s="39" t="s">
        <v>62</v>
      </c>
      <c r="AU69" s="39" t="s">
        <v>61</v>
      </c>
      <c r="AV69" s="39" t="s">
        <v>171</v>
      </c>
      <c r="AW69" s="39" t="s">
        <v>203</v>
      </c>
      <c r="AX69" s="39">
        <v>6</v>
      </c>
      <c r="AY69" s="39" t="s">
        <v>50</v>
      </c>
      <c r="AZ69" s="39" t="s">
        <v>58</v>
      </c>
      <c r="BA69" s="39" t="s">
        <v>72</v>
      </c>
      <c r="BB69" s="39">
        <v>380</v>
      </c>
      <c r="BC69" s="39" t="s">
        <v>183</v>
      </c>
      <c r="BD69" s="39">
        <v>9.6470000000000002</v>
      </c>
      <c r="BE69" s="39">
        <v>6.9930000000000003</v>
      </c>
      <c r="BF69" s="39">
        <v>5.0209999999999999</v>
      </c>
      <c r="BG69" s="39">
        <v>3.6360000000000001</v>
      </c>
      <c r="BH69" s="39">
        <v>2.653</v>
      </c>
      <c r="BI69" s="39">
        <v>1.923</v>
      </c>
      <c r="BJ69" s="39">
        <v>1.38</v>
      </c>
      <c r="BK69" s="39">
        <v>1</v>
      </c>
      <c r="BL69" s="39">
        <v>14.055999999999999</v>
      </c>
      <c r="BM69" s="39">
        <v>13.635999999999999</v>
      </c>
      <c r="BN69" s="39">
        <v>5.2850000000000001</v>
      </c>
      <c r="BO69" s="1" t="s">
        <v>50</v>
      </c>
      <c r="BP69" s="1" t="s">
        <v>50</v>
      </c>
      <c r="BQ69" s="1" t="s">
        <v>50</v>
      </c>
      <c r="BR69" s="1" t="s">
        <v>50</v>
      </c>
      <c r="BS69" s="1" t="s">
        <v>50</v>
      </c>
      <c r="BT69" s="1" t="s">
        <v>50</v>
      </c>
      <c r="BU69" s="1" t="s">
        <v>50</v>
      </c>
      <c r="BV69" s="1" t="s">
        <v>50</v>
      </c>
      <c r="BW69" s="1" t="s">
        <v>50</v>
      </c>
      <c r="BX69" s="1" t="s">
        <v>50</v>
      </c>
      <c r="BY69" s="1" t="s">
        <v>50</v>
      </c>
      <c r="BZ69" s="1" t="s">
        <v>50</v>
      </c>
      <c r="CA69" s="1" t="s">
        <v>50</v>
      </c>
      <c r="CB69" s="1" t="s">
        <v>58</v>
      </c>
    </row>
    <row r="70" spans="2:80">
      <c r="B70" s="1" t="s">
        <v>26</v>
      </c>
      <c r="C70" s="1" t="s">
        <v>92</v>
      </c>
      <c r="D70" s="1" t="s">
        <v>277</v>
      </c>
      <c r="E70" s="1" t="s">
        <v>94</v>
      </c>
      <c r="F70" s="1">
        <v>95</v>
      </c>
      <c r="G70" s="1">
        <v>35.47</v>
      </c>
      <c r="H70" s="1">
        <v>1850</v>
      </c>
      <c r="I70" s="1">
        <v>3880</v>
      </c>
      <c r="J70" s="1">
        <v>1350</v>
      </c>
      <c r="K70" s="1">
        <v>5675</v>
      </c>
      <c r="L70" s="1">
        <v>11950</v>
      </c>
      <c r="M70" s="1">
        <v>2490</v>
      </c>
      <c r="N70" s="1">
        <v>2805</v>
      </c>
      <c r="O70" s="1">
        <v>2050</v>
      </c>
      <c r="P70" s="1">
        <v>1860</v>
      </c>
      <c r="Q70" s="1">
        <v>1380</v>
      </c>
      <c r="R70" s="1">
        <v>3490</v>
      </c>
      <c r="S70" s="1">
        <v>8390</v>
      </c>
      <c r="T70" s="1">
        <v>32000</v>
      </c>
      <c r="U70" s="1" t="s">
        <v>185</v>
      </c>
      <c r="V70" s="1" t="s">
        <v>36</v>
      </c>
      <c r="W70" s="1" t="s">
        <v>177</v>
      </c>
      <c r="X70" s="1">
        <v>6</v>
      </c>
      <c r="Y70" s="1" t="s">
        <v>48</v>
      </c>
      <c r="Z70" s="1" t="s">
        <v>52</v>
      </c>
      <c r="AA70" s="1" t="s">
        <v>58</v>
      </c>
      <c r="AB70" s="1">
        <v>260</v>
      </c>
      <c r="AC70" s="1">
        <f>AB70*0.735499</f>
        <v>191.22973999999999</v>
      </c>
      <c r="AD70" s="1">
        <v>1500</v>
      </c>
      <c r="AE70" s="1">
        <v>76</v>
      </c>
      <c r="AF70" s="1">
        <f>AE70*9.80665</f>
        <v>745.30539999999996</v>
      </c>
      <c r="AG70" s="1">
        <v>1500</v>
      </c>
      <c r="AH70" s="1">
        <v>7684</v>
      </c>
      <c r="AI70" s="1">
        <v>112</v>
      </c>
      <c r="AJ70" s="1">
        <v>130</v>
      </c>
      <c r="AK70" s="1">
        <v>200</v>
      </c>
      <c r="AL70" s="1" t="s">
        <v>54</v>
      </c>
      <c r="AM70" s="1" t="s">
        <v>155</v>
      </c>
      <c r="AN70" s="1">
        <v>10.7</v>
      </c>
      <c r="AO70" s="1" t="s">
        <v>182</v>
      </c>
      <c r="AP70" s="1" t="s">
        <v>182</v>
      </c>
      <c r="AQ70" s="1" t="s">
        <v>169</v>
      </c>
      <c r="AR70" s="1" t="s">
        <v>58</v>
      </c>
      <c r="AS70" s="1" t="s">
        <v>170</v>
      </c>
      <c r="AT70" s="1" t="s">
        <v>62</v>
      </c>
      <c r="AU70" s="1" t="s">
        <v>61</v>
      </c>
      <c r="AV70" s="1" t="s">
        <v>171</v>
      </c>
      <c r="AW70" s="1" t="s">
        <v>180</v>
      </c>
      <c r="AX70" s="1">
        <v>12</v>
      </c>
      <c r="AY70" s="1" t="s">
        <v>50</v>
      </c>
      <c r="AZ70" s="1" t="s">
        <v>50</v>
      </c>
      <c r="BA70" s="1" t="s">
        <v>72</v>
      </c>
      <c r="BB70" s="1">
        <v>380</v>
      </c>
      <c r="BC70" s="1" t="s">
        <v>183</v>
      </c>
      <c r="BD70" s="1">
        <v>9.6470000000000002</v>
      </c>
      <c r="BE70" s="1">
        <v>6.9930000000000003</v>
      </c>
      <c r="BF70" s="1">
        <v>5.0209999999999999</v>
      </c>
      <c r="BG70" s="1">
        <v>3.6360000000000001</v>
      </c>
      <c r="BH70" s="1">
        <v>2.653</v>
      </c>
      <c r="BI70" s="1">
        <v>1.923</v>
      </c>
      <c r="BJ70" s="1">
        <v>1.38</v>
      </c>
      <c r="BK70" s="1">
        <v>1</v>
      </c>
      <c r="BL70" s="1">
        <v>14.055999999999999</v>
      </c>
      <c r="BM70" s="1">
        <v>13.635999999999999</v>
      </c>
      <c r="BN70" s="1">
        <v>5.8570000000000002</v>
      </c>
      <c r="BO70" s="1" t="s">
        <v>58</v>
      </c>
      <c r="BP70" s="1" t="s">
        <v>50</v>
      </c>
      <c r="BQ70" s="1" t="s">
        <v>58</v>
      </c>
      <c r="BR70" s="1" t="s">
        <v>50</v>
      </c>
      <c r="BS70" s="1" t="s">
        <v>58</v>
      </c>
      <c r="BT70" s="1" t="s">
        <v>50</v>
      </c>
      <c r="BU70" s="1" t="s">
        <v>50</v>
      </c>
      <c r="BV70" s="1" t="s">
        <v>58</v>
      </c>
      <c r="BW70" s="1" t="s">
        <v>50</v>
      </c>
      <c r="BX70" s="1" t="s">
        <v>50</v>
      </c>
      <c r="BY70" s="1" t="s">
        <v>50</v>
      </c>
      <c r="BZ70" s="1" t="s">
        <v>50</v>
      </c>
      <c r="CA70" s="1" t="s">
        <v>50</v>
      </c>
      <c r="CB70" s="1" t="s">
        <v>50</v>
      </c>
    </row>
    <row r="71" spans="2:80">
      <c r="B71" s="1" t="s">
        <v>26</v>
      </c>
      <c r="C71" s="1" t="s">
        <v>92</v>
      </c>
      <c r="D71" s="1" t="s">
        <v>277</v>
      </c>
      <c r="E71" s="1" t="s">
        <v>127</v>
      </c>
      <c r="F71" s="1">
        <v>103</v>
      </c>
      <c r="G71" s="1">
        <v>48.2</v>
      </c>
      <c r="H71" s="1">
        <v>1850</v>
      </c>
      <c r="I71" s="1">
        <v>3430</v>
      </c>
      <c r="J71" s="1">
        <v>1350</v>
      </c>
      <c r="K71" s="1">
        <v>5225</v>
      </c>
      <c r="L71" s="1">
        <v>9295</v>
      </c>
      <c r="M71" s="1">
        <v>2490</v>
      </c>
      <c r="N71" s="1">
        <v>2930</v>
      </c>
      <c r="O71" s="1">
        <v>2050</v>
      </c>
      <c r="P71" s="1">
        <v>1800</v>
      </c>
      <c r="Q71" s="1">
        <v>1380</v>
      </c>
      <c r="R71" s="1">
        <v>1285</v>
      </c>
      <c r="S71" s="1">
        <v>9060</v>
      </c>
      <c r="T71" s="1">
        <v>33000</v>
      </c>
      <c r="U71" s="1" t="s">
        <v>202</v>
      </c>
      <c r="V71" s="1" t="s">
        <v>36</v>
      </c>
      <c r="W71" s="32" t="s">
        <v>200</v>
      </c>
      <c r="X71" s="1">
        <v>6</v>
      </c>
      <c r="Y71" s="1" t="s">
        <v>48</v>
      </c>
      <c r="Z71" s="1" t="s">
        <v>52</v>
      </c>
      <c r="AA71" s="1" t="s">
        <v>58</v>
      </c>
      <c r="AB71" s="1">
        <v>350</v>
      </c>
      <c r="AC71" s="1">
        <f>AB71*0.735499</f>
        <v>257.42464999999999</v>
      </c>
      <c r="AD71" s="1">
        <v>2100</v>
      </c>
      <c r="AE71" s="1">
        <v>134</v>
      </c>
      <c r="AF71" s="1">
        <f>AE71*9.80665</f>
        <v>1314.0910999999999</v>
      </c>
      <c r="AG71" s="1">
        <v>1500</v>
      </c>
      <c r="AH71" s="1">
        <v>10520</v>
      </c>
      <c r="AI71" s="1">
        <v>122</v>
      </c>
      <c r="AJ71" s="1">
        <v>150</v>
      </c>
      <c r="AK71" s="39">
        <v>200</v>
      </c>
      <c r="AL71" s="39" t="s">
        <v>54</v>
      </c>
      <c r="AM71" s="39" t="s">
        <v>155</v>
      </c>
      <c r="AN71" s="39">
        <v>11</v>
      </c>
      <c r="AO71" s="39" t="s">
        <v>182</v>
      </c>
      <c r="AP71" s="39" t="s">
        <v>182</v>
      </c>
      <c r="AQ71" s="39" t="s">
        <v>169</v>
      </c>
      <c r="AR71" s="39" t="s">
        <v>58</v>
      </c>
      <c r="AS71" s="39" t="s">
        <v>170</v>
      </c>
      <c r="AT71" s="39" t="s">
        <v>62</v>
      </c>
      <c r="AU71" s="39" t="s">
        <v>61</v>
      </c>
      <c r="AV71" s="39" t="s">
        <v>171</v>
      </c>
      <c r="AW71" s="39" t="s">
        <v>197</v>
      </c>
      <c r="AX71" s="39">
        <v>12</v>
      </c>
      <c r="AY71" s="39" t="s">
        <v>50</v>
      </c>
      <c r="AZ71" s="39" t="s">
        <v>50</v>
      </c>
      <c r="BA71" s="1" t="s">
        <v>72</v>
      </c>
      <c r="BB71" s="1">
        <v>430</v>
      </c>
      <c r="BC71" s="1" t="s">
        <v>201</v>
      </c>
      <c r="BD71" s="1">
        <v>6.9859999999999998</v>
      </c>
      <c r="BE71" s="1">
        <v>5.0629999999999997</v>
      </c>
      <c r="BF71" s="1">
        <v>3.6360000000000001</v>
      </c>
      <c r="BG71" s="1">
        <v>2.633</v>
      </c>
      <c r="BH71" s="1">
        <v>1.921</v>
      </c>
      <c r="BI71" s="1">
        <v>1.3919999999999999</v>
      </c>
      <c r="BJ71" s="1">
        <v>1</v>
      </c>
      <c r="BK71" s="1">
        <v>0.72399999999999998</v>
      </c>
      <c r="BL71" s="1">
        <v>10.178000000000001</v>
      </c>
      <c r="BM71" s="1">
        <v>9.8740000000000006</v>
      </c>
      <c r="BN71" s="1">
        <v>5.8570000000000002</v>
      </c>
      <c r="BO71" s="1" t="s">
        <v>50</v>
      </c>
      <c r="BP71" s="1" t="s">
        <v>50</v>
      </c>
      <c r="BQ71" s="1" t="s">
        <v>50</v>
      </c>
      <c r="BR71" s="1" t="s">
        <v>50</v>
      </c>
      <c r="BS71" s="1" t="s">
        <v>50</v>
      </c>
      <c r="BT71" s="1" t="s">
        <v>50</v>
      </c>
      <c r="BU71" s="1" t="s">
        <v>50</v>
      </c>
      <c r="BV71" s="1" t="s">
        <v>50</v>
      </c>
      <c r="BW71" s="1" t="s">
        <v>50</v>
      </c>
      <c r="BX71" s="1" t="s">
        <v>50</v>
      </c>
      <c r="BY71" s="1" t="s">
        <v>50</v>
      </c>
      <c r="BZ71" s="1" t="s">
        <v>58</v>
      </c>
      <c r="CA71" s="1" t="s">
        <v>50</v>
      </c>
      <c r="CB71" s="1" t="s">
        <v>50</v>
      </c>
    </row>
  </sheetData>
  <autoFilter ref="B5:CB71">
    <filterColumn colId="1">
      <filters>
        <filter val="MEDIUM TRUCK"/>
      </filters>
    </filterColumn>
    <filterColumn colId="2">
      <filters>
        <filter val="FB"/>
        <filter val="FC"/>
        <filter val="FG"/>
        <filter val="FL"/>
        <filter val="FM"/>
        <filter val="HINO500 RANGER"/>
        <filter val="Special"/>
      </filters>
    </filterColumn>
    <sortState ref="B17:CB71">
      <sortCondition ref="D5:D71"/>
    </sortState>
  </autoFilter>
  <sortState ref="B6:CB71">
    <sortCondition descending="1" ref="B6"/>
  </sortState>
  <mergeCells count="2">
    <mergeCell ref="B1:CB1"/>
    <mergeCell ref="B2:CB2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11"/>
  <sheetViews>
    <sheetView topLeftCell="A104" zoomScale="103" zoomScaleNormal="115" workbookViewId="0">
      <selection activeCell="A112" sqref="A112"/>
    </sheetView>
  </sheetViews>
  <sheetFormatPr defaultRowHeight="15"/>
  <cols>
    <col min="1" max="1" width="16.7109375" customWidth="1"/>
  </cols>
  <sheetData>
    <row r="1" spans="1:3">
      <c r="A1" t="s">
        <v>216</v>
      </c>
    </row>
    <row r="2" spans="1:3">
      <c r="A2" t="s">
        <v>213</v>
      </c>
      <c r="B2" t="s">
        <v>214</v>
      </c>
      <c r="C2" t="s">
        <v>215</v>
      </c>
    </row>
    <row r="3" spans="1:3" ht="15.75">
      <c r="A3" s="1" t="s">
        <v>77</v>
      </c>
      <c r="B3" s="1">
        <v>110</v>
      </c>
      <c r="C3" s="1">
        <v>2050</v>
      </c>
    </row>
    <row r="4" spans="1:3" ht="15.75">
      <c r="A4" s="1" t="s">
        <v>78</v>
      </c>
      <c r="B4" s="1">
        <v>110</v>
      </c>
      <c r="C4" s="1">
        <v>1985</v>
      </c>
    </row>
    <row r="5" spans="1:3" ht="15.75">
      <c r="A5" s="1" t="s">
        <v>79</v>
      </c>
      <c r="B5" s="1">
        <v>110</v>
      </c>
      <c r="C5" s="1">
        <v>2860</v>
      </c>
    </row>
    <row r="6" spans="1:3" ht="15.75">
      <c r="A6" s="1" t="s">
        <v>80</v>
      </c>
      <c r="B6" s="1">
        <v>110</v>
      </c>
      <c r="C6" s="1">
        <v>2835</v>
      </c>
    </row>
    <row r="7" spans="1:3" ht="15.75">
      <c r="A7" s="1" t="s">
        <v>81</v>
      </c>
      <c r="B7" s="1">
        <v>110</v>
      </c>
      <c r="C7" s="1">
        <v>5575</v>
      </c>
    </row>
    <row r="8" spans="1:3" ht="15.75">
      <c r="A8" s="1" t="s">
        <v>82</v>
      </c>
      <c r="B8" s="1">
        <v>130</v>
      </c>
      <c r="C8" s="1">
        <v>4600</v>
      </c>
    </row>
    <row r="9" spans="1:3" ht="15.75">
      <c r="A9" s="1" t="s">
        <v>83</v>
      </c>
      <c r="B9" s="1">
        <v>130</v>
      </c>
      <c r="C9" s="1">
        <v>5575</v>
      </c>
    </row>
    <row r="10" spans="1:3" ht="15.75">
      <c r="A10" s="1" t="s">
        <v>84</v>
      </c>
      <c r="B10" s="1">
        <v>130</v>
      </c>
      <c r="C10" s="1">
        <v>4600</v>
      </c>
    </row>
    <row r="11" spans="1:3" ht="15.75">
      <c r="A11" s="1" t="s">
        <v>85</v>
      </c>
      <c r="B11" s="1">
        <v>130</v>
      </c>
      <c r="C11" s="1">
        <v>5575</v>
      </c>
    </row>
    <row r="12" spans="1:3" ht="15.75">
      <c r="A12" s="1" t="s">
        <v>94</v>
      </c>
      <c r="B12" s="1">
        <v>260</v>
      </c>
      <c r="C12" s="1">
        <v>5675</v>
      </c>
    </row>
    <row r="13" spans="1:3" ht="15.75">
      <c r="A13" s="1" t="s">
        <v>95</v>
      </c>
      <c r="B13" s="1">
        <v>190</v>
      </c>
      <c r="C13" s="1">
        <v>7100</v>
      </c>
    </row>
    <row r="14" spans="1:3" ht="15.75">
      <c r="A14" s="1" t="s">
        <v>96</v>
      </c>
      <c r="B14" s="1">
        <v>235</v>
      </c>
      <c r="C14" s="1">
        <v>3800</v>
      </c>
    </row>
    <row r="15" spans="1:3" ht="15.75">
      <c r="A15" s="1" t="s">
        <v>97</v>
      </c>
      <c r="B15" s="1">
        <v>245</v>
      </c>
      <c r="C15" s="1">
        <v>3800</v>
      </c>
    </row>
    <row r="16" spans="1:3" ht="15.75">
      <c r="A16" s="1" t="s">
        <v>98</v>
      </c>
      <c r="B16" s="1">
        <v>245</v>
      </c>
      <c r="C16" s="1">
        <v>3800</v>
      </c>
    </row>
    <row r="17" spans="1:3" ht="15.75">
      <c r="A17" s="1" t="s">
        <v>99</v>
      </c>
      <c r="B17" s="1">
        <v>235</v>
      </c>
      <c r="C17" s="1">
        <v>3950</v>
      </c>
    </row>
    <row r="18" spans="1:3" ht="15.75">
      <c r="A18" s="1" t="s">
        <v>100</v>
      </c>
      <c r="B18" s="1">
        <v>245</v>
      </c>
      <c r="C18" s="1">
        <v>3950</v>
      </c>
    </row>
    <row r="19" spans="1:3" ht="15.75">
      <c r="A19" s="1" t="s">
        <v>101</v>
      </c>
      <c r="B19" s="1">
        <v>235</v>
      </c>
      <c r="C19" s="1">
        <v>4700</v>
      </c>
    </row>
    <row r="20" spans="1:3" ht="15.75">
      <c r="A20" s="1" t="s">
        <v>102</v>
      </c>
      <c r="B20" s="1">
        <v>245</v>
      </c>
      <c r="C20" s="1">
        <v>4700</v>
      </c>
    </row>
    <row r="21" spans="1:3" ht="15.75">
      <c r="A21" s="1" t="s">
        <v>103</v>
      </c>
      <c r="B21" s="1">
        <v>235</v>
      </c>
      <c r="C21" s="1">
        <v>5300</v>
      </c>
    </row>
    <row r="22" spans="1:3" ht="15.75">
      <c r="A22" s="1" t="s">
        <v>104</v>
      </c>
      <c r="B22" s="1">
        <v>245</v>
      </c>
      <c r="C22" s="1">
        <v>5300</v>
      </c>
    </row>
    <row r="23" spans="1:3" ht="15.75">
      <c r="A23" s="1" t="s">
        <v>105</v>
      </c>
      <c r="B23" s="1">
        <v>260</v>
      </c>
      <c r="C23" s="1">
        <v>4250</v>
      </c>
    </row>
    <row r="24" spans="1:3" ht="15.75">
      <c r="A24" s="1" t="s">
        <v>106</v>
      </c>
      <c r="B24" s="1">
        <v>265</v>
      </c>
      <c r="C24" s="1">
        <v>6700</v>
      </c>
    </row>
    <row r="25" spans="1:3" ht="15.75">
      <c r="A25" s="1" t="s">
        <v>107</v>
      </c>
      <c r="B25" s="1">
        <v>235</v>
      </c>
      <c r="C25" s="1">
        <v>3875</v>
      </c>
    </row>
    <row r="26" spans="1:3" ht="15.75">
      <c r="A26" s="1" t="s">
        <v>108</v>
      </c>
      <c r="B26" s="1">
        <v>245</v>
      </c>
      <c r="C26" s="1">
        <v>3875</v>
      </c>
    </row>
    <row r="27" spans="1:3" ht="15.75">
      <c r="A27" s="1" t="s">
        <v>109</v>
      </c>
      <c r="B27" s="1">
        <v>245</v>
      </c>
      <c r="C27" s="1">
        <v>3875</v>
      </c>
    </row>
    <row r="28" spans="1:3" ht="15.75">
      <c r="A28" s="1" t="s">
        <v>110</v>
      </c>
      <c r="B28" s="1">
        <v>260</v>
      </c>
      <c r="C28" s="1">
        <v>7750</v>
      </c>
    </row>
    <row r="29" spans="1:3" ht="15.75">
      <c r="A29" s="1" t="s">
        <v>111</v>
      </c>
      <c r="B29" s="1">
        <v>235</v>
      </c>
      <c r="C29" s="1">
        <v>9755</v>
      </c>
    </row>
    <row r="30" spans="1:3" ht="15.75">
      <c r="A30" s="1" t="s">
        <v>112</v>
      </c>
      <c r="B30" s="1">
        <v>245</v>
      </c>
      <c r="C30" s="1">
        <v>9755</v>
      </c>
    </row>
    <row r="31" spans="1:3" ht="15.75">
      <c r="A31" s="1" t="s">
        <v>113</v>
      </c>
      <c r="B31" s="1">
        <v>245</v>
      </c>
      <c r="C31" s="1">
        <v>9755</v>
      </c>
    </row>
    <row r="32" spans="1:3" ht="15.75">
      <c r="A32" s="1" t="s">
        <v>114</v>
      </c>
      <c r="B32" s="39">
        <v>260</v>
      </c>
      <c r="C32" s="1">
        <v>5675</v>
      </c>
    </row>
    <row r="33" spans="1:3" ht="15.75">
      <c r="A33" s="1" t="s">
        <v>115</v>
      </c>
      <c r="B33" s="1">
        <v>265</v>
      </c>
      <c r="C33" s="1">
        <v>5675</v>
      </c>
    </row>
    <row r="34" spans="1:3" ht="15.75">
      <c r="A34" s="1" t="s">
        <v>116</v>
      </c>
      <c r="B34" s="39">
        <v>260</v>
      </c>
      <c r="C34" s="1">
        <v>5675</v>
      </c>
    </row>
    <row r="35" spans="1:3" ht="15.75">
      <c r="A35" s="1" t="s">
        <v>117</v>
      </c>
      <c r="B35" s="1">
        <v>285</v>
      </c>
      <c r="C35" s="1">
        <v>5675</v>
      </c>
    </row>
    <row r="37" spans="1:3" ht="15.75">
      <c r="A37" s="1" t="s">
        <v>217</v>
      </c>
    </row>
    <row r="38" spans="1:3">
      <c r="A38" t="s">
        <v>213</v>
      </c>
      <c r="B38" t="s">
        <v>214</v>
      </c>
      <c r="C38" t="s">
        <v>215</v>
      </c>
    </row>
    <row r="39" spans="1:3" ht="15.75">
      <c r="A39" s="1" t="s">
        <v>86</v>
      </c>
      <c r="B39" s="1">
        <v>110</v>
      </c>
      <c r="C39" s="1">
        <v>2900</v>
      </c>
    </row>
    <row r="40" spans="1:3" ht="15.75">
      <c r="A40" s="1" t="s">
        <v>87</v>
      </c>
      <c r="B40" s="1">
        <v>130</v>
      </c>
      <c r="C40" s="1">
        <v>4480</v>
      </c>
    </row>
    <row r="41" spans="1:3" ht="15.75">
      <c r="A41" s="1" t="s">
        <v>88</v>
      </c>
      <c r="B41" s="1">
        <v>130</v>
      </c>
      <c r="C41" s="1">
        <v>4480</v>
      </c>
    </row>
    <row r="42" spans="1:3" ht="15.75">
      <c r="A42" s="1" t="s">
        <v>89</v>
      </c>
      <c r="B42" s="1">
        <v>130</v>
      </c>
      <c r="C42" s="1">
        <v>4480</v>
      </c>
    </row>
    <row r="43" spans="1:3" ht="15.75">
      <c r="A43" s="1" t="s">
        <v>91</v>
      </c>
      <c r="B43" s="1">
        <v>130</v>
      </c>
      <c r="C43" s="1">
        <v>4480</v>
      </c>
    </row>
    <row r="44" spans="1:3" ht="15.75">
      <c r="A44" s="1" t="s">
        <v>94</v>
      </c>
      <c r="B44" s="1">
        <v>260</v>
      </c>
      <c r="C44" s="1">
        <v>5675</v>
      </c>
    </row>
    <row r="45" spans="1:3" ht="15.75">
      <c r="A45" s="1" t="s">
        <v>118</v>
      </c>
      <c r="B45" s="1">
        <v>235</v>
      </c>
      <c r="C45" s="1">
        <v>3500</v>
      </c>
    </row>
    <row r="46" spans="1:3" ht="15.75">
      <c r="A46" s="1" t="s">
        <v>119</v>
      </c>
      <c r="B46" s="1">
        <v>235</v>
      </c>
      <c r="C46" s="1">
        <v>3875</v>
      </c>
    </row>
    <row r="47" spans="1:3" ht="15.75">
      <c r="A47" s="1" t="s">
        <v>120</v>
      </c>
      <c r="B47" s="39">
        <v>260</v>
      </c>
      <c r="C47" s="1">
        <v>3875</v>
      </c>
    </row>
    <row r="48" spans="1:3" ht="15.75">
      <c r="A48" s="1" t="s">
        <v>121</v>
      </c>
      <c r="B48" s="39">
        <v>260</v>
      </c>
      <c r="C48" s="1">
        <v>3875</v>
      </c>
    </row>
    <row r="49" spans="1:4" ht="15.75">
      <c r="A49" s="1" t="s">
        <v>122</v>
      </c>
      <c r="B49" s="1">
        <v>285</v>
      </c>
      <c r="C49" s="1">
        <v>3875</v>
      </c>
    </row>
    <row r="50" spans="1:4" ht="15.75">
      <c r="A50" s="1" t="s">
        <v>123</v>
      </c>
      <c r="B50" s="1">
        <v>350</v>
      </c>
      <c r="C50" s="1">
        <v>3425</v>
      </c>
    </row>
    <row r="51" spans="1:4" ht="15.75">
      <c r="A51" s="1" t="s">
        <v>124</v>
      </c>
      <c r="B51" s="1">
        <v>350</v>
      </c>
      <c r="C51" s="1">
        <v>3875</v>
      </c>
    </row>
    <row r="53" spans="1:4" ht="15.75">
      <c r="A53" s="1" t="s">
        <v>218</v>
      </c>
    </row>
    <row r="54" spans="1:4" ht="15.75">
      <c r="A54" s="1" t="s">
        <v>242</v>
      </c>
      <c r="B54" t="s">
        <v>243</v>
      </c>
      <c r="C54" t="s">
        <v>215</v>
      </c>
      <c r="D54" t="s">
        <v>244</v>
      </c>
    </row>
    <row r="55" spans="1:4" ht="15.75">
      <c r="A55" s="1" t="s">
        <v>241</v>
      </c>
      <c r="B55" s="1">
        <v>80</v>
      </c>
      <c r="C55" s="39">
        <v>2810</v>
      </c>
      <c r="D55" t="str">
        <f>("ISUZU "&amp; A55)</f>
        <v>ISUZU TRAGA BOX</v>
      </c>
    </row>
    <row r="56" spans="1:4" ht="15.75">
      <c r="A56" s="1" t="s">
        <v>219</v>
      </c>
      <c r="B56" s="1">
        <v>100</v>
      </c>
      <c r="C56" s="1">
        <v>2987</v>
      </c>
      <c r="D56" t="str">
        <f t="shared" ref="D56:D77" si="0">("ISUZU "&amp; A56)</f>
        <v>ISUZU NLR 55T</v>
      </c>
    </row>
    <row r="57" spans="1:4" ht="15.75">
      <c r="A57" s="1" t="s">
        <v>220</v>
      </c>
      <c r="B57" s="1">
        <v>100</v>
      </c>
      <c r="C57" s="1">
        <v>4287</v>
      </c>
      <c r="D57" t="str">
        <f t="shared" si="0"/>
        <v>ISUZU NLR 55 T Lx</v>
      </c>
    </row>
    <row r="58" spans="1:4" ht="15.75">
      <c r="A58" s="1" t="s">
        <v>221</v>
      </c>
      <c r="B58" s="1">
        <v>125</v>
      </c>
      <c r="C58" s="1">
        <v>2987</v>
      </c>
      <c r="D58" t="str">
        <f t="shared" si="0"/>
        <v>ISUZU NLR 71T</v>
      </c>
    </row>
    <row r="59" spans="1:4" ht="15.75">
      <c r="A59" s="1" t="s">
        <v>222</v>
      </c>
      <c r="B59" s="1">
        <v>125</v>
      </c>
      <c r="C59" s="1">
        <v>4287</v>
      </c>
      <c r="D59" t="str">
        <f t="shared" si="0"/>
        <v>ISUZU NMR 71</v>
      </c>
    </row>
    <row r="60" spans="1:4" ht="15.75">
      <c r="A60" s="1" t="s">
        <v>223</v>
      </c>
      <c r="B60" s="1">
        <v>125</v>
      </c>
      <c r="C60" s="1">
        <v>5302</v>
      </c>
      <c r="D60" t="str">
        <f t="shared" si="0"/>
        <v>ISUZU NMR 71 L</v>
      </c>
    </row>
    <row r="61" spans="1:4" ht="15.75">
      <c r="A61" s="1" t="s">
        <v>224</v>
      </c>
      <c r="B61" s="1">
        <v>125</v>
      </c>
      <c r="C61" s="1">
        <v>4287</v>
      </c>
      <c r="D61" t="str">
        <f t="shared" si="0"/>
        <v>ISUZU NMR 71 HD 5.8</v>
      </c>
    </row>
    <row r="62" spans="1:4" ht="15.75">
      <c r="A62" s="1" t="s">
        <v>225</v>
      </c>
      <c r="B62" s="1">
        <v>125</v>
      </c>
      <c r="C62" s="1">
        <v>4287</v>
      </c>
      <c r="D62" t="str">
        <f t="shared" si="0"/>
        <v>ISUZU NMR 71 HD 6.1</v>
      </c>
    </row>
    <row r="63" spans="1:4" ht="15.75">
      <c r="A63" s="1" t="s">
        <v>226</v>
      </c>
      <c r="B63" s="1">
        <v>245</v>
      </c>
      <c r="C63" s="1">
        <v>5490</v>
      </c>
      <c r="D63" t="str">
        <f t="shared" si="0"/>
        <v>ISUZU FVR 34 L</v>
      </c>
    </row>
    <row r="64" spans="1:4" ht="15.75">
      <c r="A64" s="1" t="s">
        <v>227</v>
      </c>
      <c r="B64" s="1">
        <v>245</v>
      </c>
      <c r="C64" s="1">
        <v>6740</v>
      </c>
      <c r="D64" t="str">
        <f t="shared" si="0"/>
        <v>ISUZU FVR 34 P</v>
      </c>
    </row>
    <row r="65" spans="1:4" ht="15.75">
      <c r="A65" s="1" t="s">
        <v>228</v>
      </c>
      <c r="B65" s="1">
        <v>245</v>
      </c>
      <c r="C65" s="1">
        <v>6740</v>
      </c>
      <c r="D65" t="str">
        <f t="shared" si="0"/>
        <v>ISUZU FVR 34 P D</v>
      </c>
    </row>
    <row r="66" spans="1:4" ht="15.75">
      <c r="A66" s="1" t="s">
        <v>229</v>
      </c>
      <c r="B66" s="1">
        <v>245</v>
      </c>
      <c r="C66" s="1">
        <v>7589</v>
      </c>
      <c r="D66" t="str">
        <f t="shared" si="0"/>
        <v>ISUZU FVR 34 Q</v>
      </c>
    </row>
    <row r="67" spans="1:4" ht="15.75">
      <c r="A67" s="1" t="s">
        <v>230</v>
      </c>
      <c r="B67" s="1">
        <v>245</v>
      </c>
      <c r="C67" s="1">
        <v>8540</v>
      </c>
      <c r="D67" t="str">
        <f t="shared" si="0"/>
        <v>ISUZU FVR 34 S</v>
      </c>
    </row>
    <row r="68" spans="1:4" ht="15.75">
      <c r="A68" s="1" t="s">
        <v>231</v>
      </c>
      <c r="B68" s="1">
        <v>245</v>
      </c>
      <c r="C68" s="1">
        <v>9839</v>
      </c>
      <c r="D68" t="str">
        <f t="shared" si="0"/>
        <v>ISUZU FVR 34 U</v>
      </c>
    </row>
    <row r="69" spans="1:4" ht="15.75">
      <c r="A69" s="1" t="s">
        <v>232</v>
      </c>
      <c r="B69" s="1">
        <v>245</v>
      </c>
      <c r="C69" s="1">
        <v>6840</v>
      </c>
      <c r="D69" t="str">
        <f t="shared" si="0"/>
        <v>ISUZU FVM 34 N</v>
      </c>
    </row>
    <row r="70" spans="1:4" ht="15.75">
      <c r="A70" s="1" t="s">
        <v>233</v>
      </c>
      <c r="B70" s="1">
        <v>245</v>
      </c>
      <c r="C70" s="1">
        <v>9840</v>
      </c>
      <c r="D70" t="str">
        <f t="shared" si="0"/>
        <v>ISUZU FVM 34 U</v>
      </c>
    </row>
    <row r="71" spans="1:4" ht="15.75">
      <c r="A71" s="1" t="s">
        <v>234</v>
      </c>
      <c r="B71" s="1">
        <v>245</v>
      </c>
      <c r="C71" s="1">
        <v>9840</v>
      </c>
      <c r="D71" t="str">
        <f t="shared" si="0"/>
        <v>ISUZU FVM 34 U HP 5.8</v>
      </c>
    </row>
    <row r="72" spans="1:4" ht="15.75">
      <c r="A72" s="1" t="s">
        <v>235</v>
      </c>
      <c r="B72" s="1">
        <v>245</v>
      </c>
      <c r="C72" s="1">
        <v>7839</v>
      </c>
      <c r="D72" t="str">
        <f t="shared" si="0"/>
        <v>ISUZU FVM 34 R HP</v>
      </c>
    </row>
    <row r="73" spans="1:4" ht="15.75">
      <c r="A73" s="1" t="s">
        <v>236</v>
      </c>
      <c r="B73" s="1">
        <v>285</v>
      </c>
      <c r="C73" s="1">
        <v>6545</v>
      </c>
      <c r="D73" t="str">
        <f t="shared" si="0"/>
        <v>ISUZU FVZ 34 N HP 6.1</v>
      </c>
    </row>
    <row r="74" spans="1:4" ht="15.75">
      <c r="A74" s="1" t="s">
        <v>237</v>
      </c>
      <c r="B74" s="1">
        <v>285</v>
      </c>
      <c r="C74" s="1">
        <v>9840</v>
      </c>
      <c r="D74" t="str">
        <f t="shared" si="0"/>
        <v>ISUZU FVZ 34 U HP</v>
      </c>
    </row>
    <row r="75" spans="1:4" ht="15.75">
      <c r="A75" s="1" t="s">
        <v>238</v>
      </c>
      <c r="B75" s="1">
        <v>190</v>
      </c>
      <c r="C75" s="1">
        <v>6900</v>
      </c>
      <c r="D75" t="str">
        <f t="shared" si="0"/>
        <v>ISUZU FRR 90 Q</v>
      </c>
    </row>
    <row r="76" spans="1:4" ht="15.75">
      <c r="A76" s="1" t="s">
        <v>239</v>
      </c>
      <c r="B76" s="1">
        <v>210</v>
      </c>
      <c r="C76" s="1">
        <v>7940</v>
      </c>
      <c r="D76" t="str">
        <f t="shared" si="0"/>
        <v>ISUZU FTR 90 S</v>
      </c>
    </row>
    <row r="77" spans="1:4" ht="15.75">
      <c r="A77" s="1" t="s">
        <v>240</v>
      </c>
      <c r="B77" s="1">
        <v>210</v>
      </c>
      <c r="C77" s="1">
        <v>8790</v>
      </c>
      <c r="D77" t="str">
        <f t="shared" si="0"/>
        <v>ISUZU FTR 90 T</v>
      </c>
    </row>
    <row r="78" spans="1:4" ht="15.75">
      <c r="A78" s="1" t="s">
        <v>77</v>
      </c>
      <c r="B78" s="1">
        <v>110</v>
      </c>
      <c r="C78" s="1">
        <v>2050</v>
      </c>
      <c r="D78" t="str">
        <f>("HINO "&amp; A78)</f>
        <v>HINO 110 SD</v>
      </c>
    </row>
    <row r="79" spans="1:4" ht="15.75">
      <c r="A79" s="1" t="s">
        <v>78</v>
      </c>
      <c r="B79" s="1">
        <v>110</v>
      </c>
      <c r="C79" s="1">
        <v>1985</v>
      </c>
      <c r="D79" t="str">
        <f t="shared" ref="D79:D105" si="1">("HINO "&amp; A79)</f>
        <v>HINO 110 SDR</v>
      </c>
    </row>
    <row r="80" spans="1:4" ht="15.75">
      <c r="A80" s="1" t="s">
        <v>79</v>
      </c>
      <c r="B80" s="1">
        <v>110</v>
      </c>
      <c r="C80" s="1">
        <v>2860</v>
      </c>
      <c r="D80" t="str">
        <f t="shared" si="1"/>
        <v>HINO 110 SDL</v>
      </c>
    </row>
    <row r="81" spans="1:4" ht="15.75">
      <c r="A81" s="1" t="s">
        <v>80</v>
      </c>
      <c r="B81" s="1">
        <v>110</v>
      </c>
      <c r="C81" s="1">
        <v>2835</v>
      </c>
      <c r="D81" t="str">
        <f t="shared" si="1"/>
        <v>HINO 110 LD</v>
      </c>
    </row>
    <row r="82" spans="1:4" ht="15.75">
      <c r="A82" s="1" t="s">
        <v>81</v>
      </c>
      <c r="B82" s="1">
        <v>110</v>
      </c>
      <c r="C82" s="1">
        <v>5575</v>
      </c>
      <c r="D82" t="str">
        <f t="shared" si="1"/>
        <v>HINO 110 LDL</v>
      </c>
    </row>
    <row r="83" spans="1:4" ht="15.75">
      <c r="A83" s="1" t="s">
        <v>83</v>
      </c>
      <c r="B83" s="1">
        <v>130</v>
      </c>
      <c r="C83" s="1">
        <v>5575</v>
      </c>
      <c r="D83" t="str">
        <f t="shared" si="1"/>
        <v>HINO 130 MDL</v>
      </c>
    </row>
    <row r="84" spans="1:4" ht="15.75">
      <c r="A84" s="1" t="s">
        <v>84</v>
      </c>
      <c r="B84" s="1">
        <v>130</v>
      </c>
      <c r="C84" s="1">
        <v>4600</v>
      </c>
      <c r="D84" t="str">
        <f t="shared" si="1"/>
        <v>HINO 130 HD CARGO</v>
      </c>
    </row>
    <row r="85" spans="1:4" ht="15.75">
      <c r="A85" s="1" t="s">
        <v>85</v>
      </c>
      <c r="B85" s="1">
        <v>130</v>
      </c>
      <c r="C85" s="1">
        <v>5575</v>
      </c>
      <c r="D85" t="str">
        <f t="shared" si="1"/>
        <v>HINO 130 HDL CARGO</v>
      </c>
    </row>
    <row r="86" spans="1:4" ht="15.75">
      <c r="A86" s="1" t="s">
        <v>94</v>
      </c>
      <c r="B86" s="1">
        <v>260</v>
      </c>
      <c r="C86" s="1">
        <v>5675</v>
      </c>
      <c r="D86" t="str">
        <f t="shared" si="1"/>
        <v>HINO FLX 260 JW (8X2)</v>
      </c>
    </row>
    <row r="87" spans="1:4" ht="15.75">
      <c r="A87" s="1" t="s">
        <v>95</v>
      </c>
      <c r="B87" s="1">
        <v>190</v>
      </c>
      <c r="C87" s="1">
        <v>7100</v>
      </c>
      <c r="D87" t="str">
        <f t="shared" si="1"/>
        <v>HINO FC 190 J</v>
      </c>
    </row>
    <row r="88" spans="1:4" ht="15.75">
      <c r="A88" s="1" t="s">
        <v>96</v>
      </c>
      <c r="B88" s="1">
        <v>235</v>
      </c>
      <c r="C88" s="1">
        <v>3800</v>
      </c>
      <c r="D88" t="str">
        <f t="shared" si="1"/>
        <v>HINO FG 235 JK</v>
      </c>
    </row>
    <row r="89" spans="1:4" ht="15.75">
      <c r="A89" s="1" t="s">
        <v>97</v>
      </c>
      <c r="B89" s="1">
        <v>245</v>
      </c>
      <c r="C89" s="1">
        <v>3800</v>
      </c>
      <c r="D89" t="str">
        <f t="shared" si="1"/>
        <v>HINO FG 245 JK</v>
      </c>
    </row>
    <row r="90" spans="1:4" ht="15.75">
      <c r="A90" s="1" t="s">
        <v>99</v>
      </c>
      <c r="B90" s="1">
        <v>235</v>
      </c>
      <c r="C90" s="1">
        <v>3950</v>
      </c>
      <c r="D90" t="str">
        <f t="shared" si="1"/>
        <v>HINO FG 235 JL</v>
      </c>
    </row>
    <row r="91" spans="1:4" ht="15.75">
      <c r="A91" s="1" t="s">
        <v>100</v>
      </c>
      <c r="B91" s="1">
        <v>245</v>
      </c>
      <c r="C91" s="1">
        <v>3950</v>
      </c>
      <c r="D91" t="str">
        <f t="shared" si="1"/>
        <v>HINO FG 245 JL</v>
      </c>
    </row>
    <row r="92" spans="1:4" ht="15.75">
      <c r="A92" s="1" t="s">
        <v>101</v>
      </c>
      <c r="B92" s="1">
        <v>235</v>
      </c>
      <c r="C92" s="1">
        <v>4700</v>
      </c>
      <c r="D92" t="str">
        <f t="shared" si="1"/>
        <v>HINO FG 235 JP</v>
      </c>
    </row>
    <row r="93" spans="1:4" ht="15.75">
      <c r="A93" s="1" t="s">
        <v>102</v>
      </c>
      <c r="B93" s="1">
        <v>245</v>
      </c>
      <c r="C93" s="1">
        <v>4700</v>
      </c>
      <c r="D93" t="str">
        <f t="shared" si="1"/>
        <v>HINO FG 245 JP</v>
      </c>
    </row>
    <row r="94" spans="1:4" ht="15.75">
      <c r="A94" s="1" t="s">
        <v>103</v>
      </c>
      <c r="B94" s="1">
        <v>235</v>
      </c>
      <c r="C94" s="1">
        <v>5300</v>
      </c>
      <c r="D94" t="str">
        <f t="shared" si="1"/>
        <v>HINO FG 235 JS</v>
      </c>
    </row>
    <row r="95" spans="1:4" ht="15.75">
      <c r="A95" s="1" t="s">
        <v>104</v>
      </c>
      <c r="B95" s="1">
        <v>245</v>
      </c>
      <c r="C95" s="1">
        <v>5300</v>
      </c>
      <c r="D95" t="str">
        <f t="shared" si="1"/>
        <v>HINO FG 245 JS</v>
      </c>
    </row>
    <row r="96" spans="1:4" ht="15.75">
      <c r="A96" s="1" t="s">
        <v>105</v>
      </c>
      <c r="B96" s="1">
        <v>260</v>
      </c>
      <c r="C96" s="1">
        <v>4250</v>
      </c>
      <c r="D96" t="str">
        <f t="shared" si="1"/>
        <v>HINO FG 260 JM</v>
      </c>
    </row>
    <row r="97" spans="1:4" ht="15.75">
      <c r="A97" s="1" t="s">
        <v>106</v>
      </c>
      <c r="B97" s="1">
        <v>265</v>
      </c>
      <c r="C97" s="1">
        <v>6700</v>
      </c>
      <c r="D97" t="str">
        <f t="shared" si="1"/>
        <v>HINO FG 265 JM</v>
      </c>
    </row>
    <row r="98" spans="1:4" ht="15.75">
      <c r="A98" s="1" t="s">
        <v>107</v>
      </c>
      <c r="B98" s="1">
        <v>235</v>
      </c>
      <c r="C98" s="1">
        <v>3875</v>
      </c>
      <c r="D98" t="str">
        <f t="shared" si="1"/>
        <v>HINO FL 235 JN</v>
      </c>
    </row>
    <row r="99" spans="1:4" ht="15.75">
      <c r="A99" s="1" t="s">
        <v>108</v>
      </c>
      <c r="B99" s="1">
        <v>245</v>
      </c>
      <c r="C99" s="1">
        <v>3875</v>
      </c>
      <c r="D99" t="str">
        <f t="shared" si="1"/>
        <v>HINO FL 245 JN</v>
      </c>
    </row>
    <row r="100" spans="1:4" ht="15.75">
      <c r="A100" s="1" t="s">
        <v>110</v>
      </c>
      <c r="B100" s="1">
        <v>260</v>
      </c>
      <c r="C100" s="1">
        <v>7750</v>
      </c>
      <c r="D100" t="str">
        <f t="shared" si="1"/>
        <v>HINO FL 260 JT</v>
      </c>
    </row>
    <row r="101" spans="1:4" ht="15.75">
      <c r="A101" s="1" t="s">
        <v>111</v>
      </c>
      <c r="B101" s="1">
        <v>235</v>
      </c>
      <c r="C101" s="1">
        <v>9755</v>
      </c>
      <c r="D101" t="str">
        <f t="shared" si="1"/>
        <v>HINO FL 235 JW</v>
      </c>
    </row>
    <row r="102" spans="1:4" ht="15.75">
      <c r="A102" s="1" t="s">
        <v>112</v>
      </c>
      <c r="B102" s="1">
        <v>245</v>
      </c>
      <c r="C102" s="1">
        <v>9755</v>
      </c>
      <c r="D102" t="str">
        <f t="shared" si="1"/>
        <v>HINO FL 245 JW</v>
      </c>
    </row>
    <row r="103" spans="1:4" ht="15.75">
      <c r="A103" s="1" t="s">
        <v>114</v>
      </c>
      <c r="B103" s="39">
        <v>260</v>
      </c>
      <c r="C103" s="1">
        <v>5675</v>
      </c>
      <c r="D103" t="str">
        <f t="shared" si="1"/>
        <v>HINO FL 260 JW</v>
      </c>
    </row>
    <row r="104" spans="1:4" ht="15.75">
      <c r="A104" s="1" t="s">
        <v>115</v>
      </c>
      <c r="B104" s="1">
        <v>265</v>
      </c>
      <c r="C104" s="1">
        <v>5675</v>
      </c>
      <c r="D104" t="str">
        <f t="shared" si="1"/>
        <v>HINO FL 265 JW</v>
      </c>
    </row>
    <row r="105" spans="1:4" ht="15.75">
      <c r="A105" s="1" t="s">
        <v>117</v>
      </c>
      <c r="B105" s="1">
        <v>285</v>
      </c>
      <c r="C105" s="1">
        <v>5675</v>
      </c>
      <c r="D105" t="str">
        <f t="shared" si="1"/>
        <v>HINO FM 285 JW</v>
      </c>
    </row>
    <row r="107" spans="1:4" ht="15.75">
      <c r="A107" s="1" t="s">
        <v>273</v>
      </c>
    </row>
    <row r="109" spans="1:4" ht="15.75">
      <c r="A109" s="1" t="s">
        <v>269</v>
      </c>
      <c r="B109">
        <v>110</v>
      </c>
      <c r="C109">
        <v>28</v>
      </c>
    </row>
    <row r="110" spans="1:4" ht="15.75">
      <c r="A110" s="1" t="s">
        <v>77</v>
      </c>
      <c r="B110" s="1">
        <v>110</v>
      </c>
      <c r="C110">
        <v>29</v>
      </c>
    </row>
    <row r="111" spans="1:4" ht="15.75">
      <c r="A111" s="1" t="s">
        <v>219</v>
      </c>
      <c r="B111" s="1">
        <v>100</v>
      </c>
      <c r="C111">
        <v>22.5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16"/>
  <sheetViews>
    <sheetView topLeftCell="A4" zoomScale="94" zoomScaleNormal="112" workbookViewId="0">
      <selection activeCell="Q15" sqref="Q15"/>
    </sheetView>
  </sheetViews>
  <sheetFormatPr defaultRowHeight="15"/>
  <cols>
    <col min="1" max="1" width="16" customWidth="1"/>
    <col min="3" max="3" width="12.7109375" customWidth="1"/>
  </cols>
  <sheetData>
    <row r="1" spans="1:15">
      <c r="A1" t="s">
        <v>257</v>
      </c>
    </row>
    <row r="2" spans="1:15">
      <c r="A2" t="s">
        <v>213</v>
      </c>
      <c r="B2" t="s">
        <v>255</v>
      </c>
      <c r="C2" t="s">
        <v>256</v>
      </c>
      <c r="D2" t="s">
        <v>258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 t="s">
        <v>259</v>
      </c>
      <c r="N2" t="s">
        <v>260</v>
      </c>
      <c r="O2" t="s">
        <v>261</v>
      </c>
    </row>
    <row r="3" spans="1:15" ht="15.75">
      <c r="A3" s="1" t="s">
        <v>262</v>
      </c>
      <c r="B3" s="1">
        <v>29</v>
      </c>
      <c r="C3" s="1">
        <v>1800</v>
      </c>
      <c r="D3" s="1" t="s">
        <v>74</v>
      </c>
      <c r="E3" s="32">
        <v>5.3390000000000004</v>
      </c>
      <c r="F3" s="1">
        <v>2.7919999999999998</v>
      </c>
      <c r="G3" s="1">
        <v>1.593</v>
      </c>
      <c r="H3" s="1">
        <v>1</v>
      </c>
      <c r="I3" s="1">
        <v>0.78800000000000003</v>
      </c>
      <c r="J3" s="1"/>
      <c r="K3" s="1"/>
      <c r="L3" s="1"/>
      <c r="M3" s="1"/>
      <c r="N3" s="1">
        <v>5.3390000000000004</v>
      </c>
      <c r="O3" s="1">
        <v>5.125</v>
      </c>
    </row>
    <row r="4" spans="1:15" ht="15.75">
      <c r="A4" s="1" t="s">
        <v>263</v>
      </c>
      <c r="B4" s="1">
        <v>38</v>
      </c>
      <c r="C4">
        <v>1800</v>
      </c>
      <c r="D4" s="1" t="s">
        <v>154</v>
      </c>
      <c r="E4" s="1">
        <v>5.3419999999999996</v>
      </c>
      <c r="F4" s="1">
        <v>2.9750000000000001</v>
      </c>
      <c r="G4" s="1">
        <v>1.6040000000000001</v>
      </c>
      <c r="H4" s="1">
        <v>1</v>
      </c>
      <c r="I4" s="1">
        <v>0.71199999999999997</v>
      </c>
      <c r="J4" s="1"/>
      <c r="K4" s="1"/>
      <c r="L4" s="1"/>
      <c r="M4" s="1"/>
      <c r="N4" s="1">
        <v>4.97</v>
      </c>
      <c r="O4" s="1">
        <v>5.125</v>
      </c>
    </row>
    <row r="5" spans="1:15" ht="15.75">
      <c r="A5" t="s">
        <v>266</v>
      </c>
      <c r="B5" s="1">
        <v>22.5</v>
      </c>
      <c r="E5" s="32">
        <v>5.5940000000000003</v>
      </c>
      <c r="F5" s="1">
        <v>2.8140000000000001</v>
      </c>
      <c r="G5" s="1">
        <v>1.66</v>
      </c>
      <c r="H5" s="1">
        <v>1</v>
      </c>
      <c r="I5" s="1">
        <v>0.79400000000000004</v>
      </c>
      <c r="J5" s="1" t="s">
        <v>265</v>
      </c>
      <c r="K5" s="1" t="s">
        <v>265</v>
      </c>
      <c r="L5" s="1" t="s">
        <v>265</v>
      </c>
      <c r="M5" s="1" t="s">
        <v>265</v>
      </c>
      <c r="N5" s="1">
        <v>5.3339999999999996</v>
      </c>
      <c r="O5" s="27">
        <v>5.8570000000000002</v>
      </c>
    </row>
    <row r="6" spans="1:15" ht="15.75">
      <c r="A6" t="s">
        <v>267</v>
      </c>
      <c r="B6" s="1">
        <v>35</v>
      </c>
      <c r="E6" s="1">
        <v>5.3150000000000004</v>
      </c>
      <c r="F6" s="1">
        <v>3.0529999999999999</v>
      </c>
      <c r="G6" s="1">
        <v>1.655</v>
      </c>
      <c r="H6" s="1">
        <v>1</v>
      </c>
      <c r="I6" s="1">
        <v>0.72099999999999997</v>
      </c>
      <c r="J6" s="1" t="s">
        <v>265</v>
      </c>
      <c r="K6" s="1" t="s">
        <v>265</v>
      </c>
      <c r="L6" s="1" t="s">
        <v>265</v>
      </c>
      <c r="M6" s="1" t="s">
        <v>265</v>
      </c>
      <c r="N6" s="1">
        <v>5.0679999999999996</v>
      </c>
      <c r="O6" s="27">
        <v>4.556</v>
      </c>
    </row>
    <row r="7" spans="1:15" ht="15.75">
      <c r="A7" t="s">
        <v>269</v>
      </c>
      <c r="B7" s="1">
        <v>28</v>
      </c>
      <c r="E7" s="40">
        <v>5.181</v>
      </c>
      <c r="F7" s="40">
        <v>2.8650000000000002</v>
      </c>
      <c r="G7" s="41">
        <v>1.593</v>
      </c>
      <c r="H7" s="41">
        <v>1</v>
      </c>
      <c r="I7" s="40">
        <v>0.73899999999999999</v>
      </c>
      <c r="O7" s="1">
        <v>5</v>
      </c>
    </row>
    <row r="8" spans="1:15" ht="15.75">
      <c r="A8" t="s">
        <v>270</v>
      </c>
      <c r="B8" s="1">
        <v>33</v>
      </c>
      <c r="E8" s="42">
        <v>5.38</v>
      </c>
      <c r="F8" s="42">
        <v>3.028</v>
      </c>
      <c r="G8" s="42">
        <v>1.7</v>
      </c>
      <c r="H8" s="42">
        <v>1</v>
      </c>
      <c r="I8" s="42">
        <v>0.72199999999999998</v>
      </c>
      <c r="O8" s="40">
        <v>5.5709999999999997</v>
      </c>
    </row>
    <row r="11" spans="1:15">
      <c r="D11" t="s">
        <v>38</v>
      </c>
      <c r="E11">
        <f>29*E3*5.125</f>
        <v>793.5088750000001</v>
      </c>
      <c r="F11">
        <f>29*F3*5.125</f>
        <v>414.96099999999996</v>
      </c>
      <c r="G11">
        <f>29*G3*5.125</f>
        <v>236.75962500000003</v>
      </c>
      <c r="H11">
        <f>29*H3*5.125</f>
        <v>148.625</v>
      </c>
      <c r="I11">
        <f>29*I3*5.125</f>
        <v>117.1165</v>
      </c>
    </row>
    <row r="12" spans="1:15">
      <c r="D12" t="s">
        <v>249</v>
      </c>
      <c r="E12">
        <f>38*E4*5.125</f>
        <v>1040.3544999999999</v>
      </c>
      <c r="F12">
        <f>38*F4*5.125</f>
        <v>579.38125000000002</v>
      </c>
      <c r="G12">
        <f>38*G4*5.125</f>
        <v>312.37900000000002</v>
      </c>
      <c r="H12">
        <f>38*H4*5.125</f>
        <v>194.75</v>
      </c>
      <c r="I12">
        <f>38*I4*5.125</f>
        <v>138.66199999999998</v>
      </c>
    </row>
    <row r="13" spans="1:15" ht="15.75">
      <c r="D13" s="1" t="s">
        <v>264</v>
      </c>
      <c r="E13">
        <f>22.5*E5*5.857</f>
        <v>737.19130500000006</v>
      </c>
      <c r="F13">
        <f t="shared" ref="F13:I13" si="0">22.5*F5*5.857</f>
        <v>370.83595500000001</v>
      </c>
      <c r="G13">
        <f t="shared" si="0"/>
        <v>218.75895000000003</v>
      </c>
      <c r="H13">
        <f t="shared" si="0"/>
        <v>131.7825</v>
      </c>
      <c r="I13">
        <f t="shared" si="0"/>
        <v>104.63530500000002</v>
      </c>
    </row>
    <row r="14" spans="1:15">
      <c r="D14" t="s">
        <v>268</v>
      </c>
      <c r="E14">
        <f>35*E6*4.556</f>
        <v>847.5299</v>
      </c>
      <c r="F14">
        <f t="shared" ref="F14:I14" si="1">35*F6*4.556</f>
        <v>486.83138000000002</v>
      </c>
      <c r="G14">
        <f t="shared" si="1"/>
        <v>263.90630000000004</v>
      </c>
      <c r="H14">
        <f t="shared" si="1"/>
        <v>159.46</v>
      </c>
      <c r="I14">
        <f t="shared" si="1"/>
        <v>114.97066</v>
      </c>
    </row>
    <row r="15" spans="1:15">
      <c r="D15" t="s">
        <v>271</v>
      </c>
      <c r="E15">
        <f>28*5*E7</f>
        <v>725.34</v>
      </c>
      <c r="F15">
        <f t="shared" ref="F15:I15" si="2">28*5*F7</f>
        <v>401.1</v>
      </c>
      <c r="G15">
        <f t="shared" si="2"/>
        <v>223.01999999999998</v>
      </c>
      <c r="H15">
        <f t="shared" si="2"/>
        <v>140</v>
      </c>
      <c r="I15">
        <f t="shared" si="2"/>
        <v>103.46</v>
      </c>
    </row>
    <row r="16" spans="1:15">
      <c r="D16" t="s">
        <v>272</v>
      </c>
      <c r="E16">
        <f>33*E8*5.571</f>
        <v>989.07533999999987</v>
      </c>
      <c r="F16">
        <f t="shared" ref="F16:I16" si="3">33*F8*5.571</f>
        <v>556.676604</v>
      </c>
      <c r="G16">
        <f t="shared" si="3"/>
        <v>312.53309999999999</v>
      </c>
      <c r="H16">
        <f t="shared" si="3"/>
        <v>183.84299999999999</v>
      </c>
      <c r="I16">
        <f t="shared" si="3"/>
        <v>132.734646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Visualisasi</vt:lpstr>
      <vt:lpstr>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Irfan Budi Satria</dc:creator>
  <cp:lastModifiedBy>Irfan Budi Satria</cp:lastModifiedBy>
  <cp:lastPrinted>2021-07-03T09:25:40Z</cp:lastPrinted>
  <dcterms:created xsi:type="dcterms:W3CDTF">2021-06-30T09:20:43Z</dcterms:created>
  <dcterms:modified xsi:type="dcterms:W3CDTF">2021-07-07T01:46:55Z</dcterms:modified>
</cp:coreProperties>
</file>