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teuku_radarma_kemenkeu_go_id/Documents/PKN STAN/TABK Genap 2024/TABK-STAN/slide/Week 06 - Simulasi Sejajar/"/>
    </mc:Choice>
  </mc:AlternateContent>
  <xr:revisionPtr revIDLastSave="2" documentId="8_{42821E00-CDAE-4B20-833B-E07CB8A734CB}" xr6:coauthVersionLast="47" xr6:coauthVersionMax="47" xr10:uidLastSave="{E1A587C8-AA86-44D2-B8F2-33047BE7A5DA}"/>
  <bookViews>
    <workbookView xWindow="-103" yWindow="-103" windowWidth="22149" windowHeight="13200" activeTab="2" xr2:uid="{44A818EA-8A24-4CF2-A4A5-64B59027D6AC}"/>
  </bookViews>
  <sheets>
    <sheet name="QUEST" sheetId="7" r:id="rId1"/>
    <sheet name="Referensi" sheetId="5" r:id="rId2"/>
    <sheet name="Jurnal Pembelian" sheetId="2" r:id="rId3"/>
    <sheet name="Jurnal Penjualan" sheetId="1" r:id="rId4"/>
    <sheet name="Persediaan" sheetId="4" r:id="rId5"/>
    <sheet name="PAYROLL" sheetId="6" r:id="rId6"/>
    <sheet name="Neraca Saldo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F12" i="4" l="1"/>
  <c r="G12" i="4" s="1"/>
  <c r="F11" i="4"/>
  <c r="G11" i="4" s="1"/>
  <c r="F10" i="4"/>
  <c r="G10" i="4" s="1"/>
  <c r="F13" i="4"/>
  <c r="G13" i="4" s="1"/>
  <c r="F9" i="4"/>
  <c r="G9" i="4" s="1"/>
  <c r="F8" i="4"/>
  <c r="G8" i="4" s="1"/>
  <c r="F7" i="4"/>
  <c r="G7" i="4" s="1"/>
  <c r="F14" i="4"/>
  <c r="G14" i="4" s="1"/>
  <c r="F6" i="4"/>
  <c r="G6" i="4" s="1"/>
  <c r="F5" i="4"/>
  <c r="G5" i="4" s="1"/>
  <c r="H12" i="4"/>
  <c r="I12" i="4" s="1"/>
  <c r="H13" i="4"/>
  <c r="I13" i="4" s="1"/>
  <c r="H11" i="4"/>
  <c r="I11" i="4" s="1"/>
  <c r="H10" i="4"/>
  <c r="I10" i="4" s="1"/>
  <c r="H9" i="4"/>
  <c r="I9" i="4" s="1"/>
  <c r="H8" i="4"/>
  <c r="I8" i="4" s="1"/>
  <c r="H7" i="4"/>
  <c r="I7" i="4" s="1"/>
  <c r="H14" i="4"/>
  <c r="I14" i="4" s="1"/>
  <c r="H6" i="4"/>
  <c r="I6" i="4" s="1"/>
  <c r="H5" i="4"/>
  <c r="I5" i="4" s="1"/>
  <c r="G15" i="4" l="1"/>
  <c r="F15" i="4"/>
  <c r="I15" i="4"/>
  <c r="H15" i="4"/>
  <c r="E8" i="4"/>
  <c r="E9" i="4"/>
  <c r="E10" i="4"/>
  <c r="E11" i="4"/>
  <c r="E13" i="4"/>
  <c r="E6" i="4"/>
  <c r="E12" i="4"/>
  <c r="E7" i="4"/>
  <c r="E14" i="4"/>
  <c r="E5" i="4"/>
  <c r="G9" i="3"/>
  <c r="F14" i="3" l="1"/>
  <c r="G6" i="3"/>
  <c r="F11" i="3" s="1"/>
  <c r="D15" i="4"/>
  <c r="E15" i="4"/>
  <c r="F6" i="3"/>
  <c r="D6" i="3"/>
  <c r="D16" i="3" s="1"/>
  <c r="F15" i="3"/>
  <c r="J7" i="4"/>
  <c r="K7" i="4" s="1"/>
  <c r="J11" i="4"/>
  <c r="K11" i="4" s="1"/>
  <c r="J12" i="4"/>
  <c r="K12" i="4" s="1"/>
  <c r="J10" i="4"/>
  <c r="K10" i="4" s="1"/>
  <c r="J6" i="4"/>
  <c r="K6" i="4" s="1"/>
  <c r="J9" i="4"/>
  <c r="K9" i="4" s="1"/>
  <c r="J14" i="4"/>
  <c r="K14" i="4" s="1"/>
  <c r="J13" i="4"/>
  <c r="K13" i="4" s="1"/>
  <c r="J8" i="4"/>
  <c r="K8" i="4" s="1"/>
  <c r="J5" i="4"/>
  <c r="K5" i="4" s="1"/>
  <c r="G12" i="3"/>
  <c r="F13" i="3"/>
  <c r="F10" i="3"/>
  <c r="G4" i="3" l="1"/>
  <c r="K15" i="4"/>
  <c r="J15" i="4"/>
  <c r="F5" i="3"/>
  <c r="G7" i="3" l="1"/>
  <c r="F4" i="3"/>
  <c r="E8" i="3"/>
  <c r="G8" i="3" l="1"/>
  <c r="G16" i="3" s="1"/>
  <c r="E16" i="3"/>
  <c r="F16" i="3"/>
</calcChain>
</file>

<file path=xl/sharedStrings.xml><?xml version="1.0" encoding="utf-8"?>
<sst xmlns="http://schemas.openxmlformats.org/spreadsheetml/2006/main" count="1300" uniqueCount="537">
  <si>
    <t>TGL</t>
  </si>
  <si>
    <t>NO_INVOICE</t>
  </si>
  <si>
    <t>KD_BRG</t>
  </si>
  <si>
    <t>UNIT_PRICE</t>
  </si>
  <si>
    <t>QTY</t>
  </si>
  <si>
    <t>SALES</t>
  </si>
  <si>
    <t>FREIGHT</t>
  </si>
  <si>
    <t>INSURANCE</t>
  </si>
  <si>
    <t>SAL-0001</t>
  </si>
  <si>
    <t>SAL-0002</t>
  </si>
  <si>
    <t>SAL-0003</t>
  </si>
  <si>
    <t>SAL-0004</t>
  </si>
  <si>
    <t>SAL-0005</t>
  </si>
  <si>
    <t>SAL-0006</t>
  </si>
  <si>
    <t>SAL-0007</t>
  </si>
  <si>
    <t>SAL-0008</t>
  </si>
  <si>
    <t>SAL-0009</t>
  </si>
  <si>
    <t>SAL-0010</t>
  </si>
  <si>
    <t>SAL-0011</t>
  </si>
  <si>
    <t>SAL-0012</t>
  </si>
  <si>
    <t>SAL-0013</t>
  </si>
  <si>
    <t>SAL-0014</t>
  </si>
  <si>
    <t>SAL-0015</t>
  </si>
  <si>
    <t>SAL-0016</t>
  </si>
  <si>
    <t>SAL-0017</t>
  </si>
  <si>
    <t>SAL-0018</t>
  </si>
  <si>
    <t>SAL-0019</t>
  </si>
  <si>
    <t>SAL-0020</t>
  </si>
  <si>
    <t>SAL-0021</t>
  </si>
  <si>
    <t>SAL-0022</t>
  </si>
  <si>
    <t>SAL-0023</t>
  </si>
  <si>
    <t>SAL-0024</t>
  </si>
  <si>
    <t>SAL-0025</t>
  </si>
  <si>
    <t>SAL-0026</t>
  </si>
  <si>
    <t>SAL-0027</t>
  </si>
  <si>
    <t>SAL-0028</t>
  </si>
  <si>
    <t>SAL-0029</t>
  </si>
  <si>
    <t>SAL-0030</t>
  </si>
  <si>
    <t>SAL-0031</t>
  </si>
  <si>
    <t>SAL-0032</t>
  </si>
  <si>
    <t>SAL-0033</t>
  </si>
  <si>
    <t>SAL-0034</t>
  </si>
  <si>
    <t>SAL-0035</t>
  </si>
  <si>
    <t>SAL-0036</t>
  </si>
  <si>
    <t>SAL-0037</t>
  </si>
  <si>
    <t>SAL-0038</t>
  </si>
  <si>
    <t>SAL-0039</t>
  </si>
  <si>
    <t>SAL-0040</t>
  </si>
  <si>
    <t>SAL-0041</t>
  </si>
  <si>
    <t>SAL-0042</t>
  </si>
  <si>
    <t>SAL-0043</t>
  </si>
  <si>
    <t>SAL-0044</t>
  </si>
  <si>
    <t>SAL-0045</t>
  </si>
  <si>
    <t>SAL-0046</t>
  </si>
  <si>
    <t>SAL-0047</t>
  </si>
  <si>
    <t>SAL-0048</t>
  </si>
  <si>
    <t>SAL-0049</t>
  </si>
  <si>
    <t>SAL-0050</t>
  </si>
  <si>
    <t>SAL-0051</t>
  </si>
  <si>
    <t>SAL-0052</t>
  </si>
  <si>
    <t>SAL-0053</t>
  </si>
  <si>
    <t>SAL-0054</t>
  </si>
  <si>
    <t>SAL-0055</t>
  </si>
  <si>
    <t>SAL-0056</t>
  </si>
  <si>
    <t>SAL-0057</t>
  </si>
  <si>
    <t>SAL-0058</t>
  </si>
  <si>
    <t>SAL-0059</t>
  </si>
  <si>
    <t>SAL-0060</t>
  </si>
  <si>
    <t>SAL-0061</t>
  </si>
  <si>
    <t>SAL-0062</t>
  </si>
  <si>
    <t>SAL-0063</t>
  </si>
  <si>
    <t>SAL-0064</t>
  </si>
  <si>
    <t>SAL-0065</t>
  </si>
  <si>
    <t>SAL-0066</t>
  </si>
  <si>
    <t>SAL-0067</t>
  </si>
  <si>
    <t>SAL-0068</t>
  </si>
  <si>
    <t>SAL-0069</t>
  </si>
  <si>
    <t>SAL-0070</t>
  </si>
  <si>
    <t>SAL-0071</t>
  </si>
  <si>
    <t>SAL-0072</t>
  </si>
  <si>
    <t>SAL-0073</t>
  </si>
  <si>
    <t>SAL-0074</t>
  </si>
  <si>
    <t>SAL-0075</t>
  </si>
  <si>
    <t>SAL-0076</t>
  </si>
  <si>
    <t>SAL-0077</t>
  </si>
  <si>
    <t>SAL-0078</t>
  </si>
  <si>
    <t>SAL-0079</t>
  </si>
  <si>
    <t>SAL-0080</t>
  </si>
  <si>
    <t>SAL-0081</t>
  </si>
  <si>
    <t>SAL-0082</t>
  </si>
  <si>
    <t>SAL-0083</t>
  </si>
  <si>
    <t>SAL-0084</t>
  </si>
  <si>
    <t>SAL-0085</t>
  </si>
  <si>
    <t>SAL-0086</t>
  </si>
  <si>
    <t>SAL-0087</t>
  </si>
  <si>
    <t>SAL-0088</t>
  </si>
  <si>
    <t>SAL-0089</t>
  </si>
  <si>
    <t>SAL-0090</t>
  </si>
  <si>
    <t>SAL-0091</t>
  </si>
  <si>
    <t>SAL-0092</t>
  </si>
  <si>
    <t>SAL-0093</t>
  </si>
  <si>
    <t>SAL-0094</t>
  </si>
  <si>
    <t>SAL-0095</t>
  </si>
  <si>
    <t>SAL-0096</t>
  </si>
  <si>
    <t>SAL-0097</t>
  </si>
  <si>
    <t>SAL-0098</t>
  </si>
  <si>
    <t>SAL-0099</t>
  </si>
  <si>
    <t>SAL-0100</t>
  </si>
  <si>
    <t>SAL-0101</t>
  </si>
  <si>
    <t>SAL-0102</t>
  </si>
  <si>
    <t>SAL-0103</t>
  </si>
  <si>
    <t>SAL-0104</t>
  </si>
  <si>
    <t>SAL-0105</t>
  </si>
  <si>
    <t>SAL-0106</t>
  </si>
  <si>
    <t>SAL-0107</t>
  </si>
  <si>
    <t>SAL-0108</t>
  </si>
  <si>
    <t>SAL-0109</t>
  </si>
  <si>
    <t>SAL-0110</t>
  </si>
  <si>
    <t>SAL-0111</t>
  </si>
  <si>
    <t>SAL-0112</t>
  </si>
  <si>
    <t>SAL-0113</t>
  </si>
  <si>
    <t>SAL-0114</t>
  </si>
  <si>
    <t>SAL-0115</t>
  </si>
  <si>
    <t>SAL-0116</t>
  </si>
  <si>
    <t>SAL-0117</t>
  </si>
  <si>
    <t>SAL-0118</t>
  </si>
  <si>
    <t>SAL-0119</t>
  </si>
  <si>
    <t>SAL-0120</t>
  </si>
  <si>
    <t>SAL-0121</t>
  </si>
  <si>
    <t>SAL-0122</t>
  </si>
  <si>
    <t>SAL-0123</t>
  </si>
  <si>
    <t>SAL-0124</t>
  </si>
  <si>
    <t>SAL-0125</t>
  </si>
  <si>
    <t>SAL-0126</t>
  </si>
  <si>
    <t>SAL-0127</t>
  </si>
  <si>
    <t>SAL-0128</t>
  </si>
  <si>
    <t>SAL-0129</t>
  </si>
  <si>
    <t>SAL-0130</t>
  </si>
  <si>
    <t>SAL-0131</t>
  </si>
  <si>
    <t>SAL-0132</t>
  </si>
  <si>
    <t>SAL-0133</t>
  </si>
  <si>
    <t>SAL-0134</t>
  </si>
  <si>
    <t>SAL-0135</t>
  </si>
  <si>
    <t>SAL-0136</t>
  </si>
  <si>
    <t>SAL-0137</t>
  </si>
  <si>
    <t>SAL-0138</t>
  </si>
  <si>
    <t>SAL-0139</t>
  </si>
  <si>
    <t>SAL-0140</t>
  </si>
  <si>
    <t>SAL-0141</t>
  </si>
  <si>
    <t>SAL-0142</t>
  </si>
  <si>
    <t>SAL-0143</t>
  </si>
  <si>
    <t>SAL-0144</t>
  </si>
  <si>
    <t>SAL-0145</t>
  </si>
  <si>
    <t>SAL-0146</t>
  </si>
  <si>
    <t>SAL-0147</t>
  </si>
  <si>
    <t>SAL-0148</t>
  </si>
  <si>
    <t>SAL-0149</t>
  </si>
  <si>
    <t>SAL-0150</t>
  </si>
  <si>
    <t>SAL-0151</t>
  </si>
  <si>
    <t>SAL-0152</t>
  </si>
  <si>
    <t>SAL-0153</t>
  </si>
  <si>
    <t>SAL-0154</t>
  </si>
  <si>
    <t>SAL-0155</t>
  </si>
  <si>
    <t>SAL-0156</t>
  </si>
  <si>
    <t>SAL-0157</t>
  </si>
  <si>
    <t>SAL-0158</t>
  </si>
  <si>
    <t>SAL-0159</t>
  </si>
  <si>
    <t>SAL-0160</t>
  </si>
  <si>
    <t>SAL-0161</t>
  </si>
  <si>
    <t>SAL-0162</t>
  </si>
  <si>
    <t>SAL-0163</t>
  </si>
  <si>
    <t>SAL-0164</t>
  </si>
  <si>
    <t>SAL-0165</t>
  </si>
  <si>
    <t>SAL-0166</t>
  </si>
  <si>
    <t>SAL-0167</t>
  </si>
  <si>
    <t>SAL-0168</t>
  </si>
  <si>
    <t>SAL-0169</t>
  </si>
  <si>
    <t>SAL-0170</t>
  </si>
  <si>
    <t>SAL-0171</t>
  </si>
  <si>
    <t>SAL-0172</t>
  </si>
  <si>
    <t>SAL-0173</t>
  </si>
  <si>
    <t>SAL-0174</t>
  </si>
  <si>
    <t>SAL-0175</t>
  </si>
  <si>
    <t>SAL-0176</t>
  </si>
  <si>
    <t>SAL-0177</t>
  </si>
  <si>
    <t>SAL-0178</t>
  </si>
  <si>
    <t>SAL-0179</t>
  </si>
  <si>
    <t>SAL-0180</t>
  </si>
  <si>
    <t>SAL-0181</t>
  </si>
  <si>
    <t>SAL-0182</t>
  </si>
  <si>
    <t>SAL-0183</t>
  </si>
  <si>
    <t>SAL-0184</t>
  </si>
  <si>
    <t>SAL-0185</t>
  </si>
  <si>
    <t>SAL-0186</t>
  </si>
  <si>
    <t>SAL-0187</t>
  </si>
  <si>
    <t>SAL-0188</t>
  </si>
  <si>
    <t>SAL-0189</t>
  </si>
  <si>
    <t>SAL-0190</t>
  </si>
  <si>
    <t>SAL-0191</t>
  </si>
  <si>
    <t>SAL-0192</t>
  </si>
  <si>
    <t>SAL-0193</t>
  </si>
  <si>
    <t>SAL-0194</t>
  </si>
  <si>
    <t>SAL-0195</t>
  </si>
  <si>
    <t>SAL-0196</t>
  </si>
  <si>
    <t>SAL-0197</t>
  </si>
  <si>
    <t>SAL-0198</t>
  </si>
  <si>
    <t>SAL-0199</t>
  </si>
  <si>
    <t>SAL-0200</t>
  </si>
  <si>
    <t>SAL-0201</t>
  </si>
  <si>
    <t>SAL-0202</t>
  </si>
  <si>
    <t>SAL-0203</t>
  </si>
  <si>
    <t>SAL-0204</t>
  </si>
  <si>
    <t>SAL-0205</t>
  </si>
  <si>
    <t>SAL-0206</t>
  </si>
  <si>
    <t>SAL-0207</t>
  </si>
  <si>
    <t>SAL-0208</t>
  </si>
  <si>
    <t>SAL-0209</t>
  </si>
  <si>
    <t>SAL-0210</t>
  </si>
  <si>
    <t>SAL-0211</t>
  </si>
  <si>
    <t>SAL-0212</t>
  </si>
  <si>
    <t>SAL-0213</t>
  </si>
  <si>
    <t>SAL-0214</t>
  </si>
  <si>
    <t>SAL-0215</t>
  </si>
  <si>
    <t>SAL-0216</t>
  </si>
  <si>
    <t>SAL-0217</t>
  </si>
  <si>
    <t>SAL-0218</t>
  </si>
  <si>
    <t>SAL-0219</t>
  </si>
  <si>
    <t>SAL-0220</t>
  </si>
  <si>
    <t>SAL-0221</t>
  </si>
  <si>
    <t>SAL-0222</t>
  </si>
  <si>
    <t>SAL-0223</t>
  </si>
  <si>
    <t>SAL-0224</t>
  </si>
  <si>
    <t>SAL-0225</t>
  </si>
  <si>
    <t>SAL-0226</t>
  </si>
  <si>
    <t>SAL-0227</t>
  </si>
  <si>
    <t>SAL-0228</t>
  </si>
  <si>
    <t>SAL-0229</t>
  </si>
  <si>
    <t>SAL-0230</t>
  </si>
  <si>
    <t>SAL-0231</t>
  </si>
  <si>
    <t>SAL-0232</t>
  </si>
  <si>
    <t>SAL-0233</t>
  </si>
  <si>
    <t>SAL-0234</t>
  </si>
  <si>
    <t>LG502</t>
  </si>
  <si>
    <t>LG102</t>
  </si>
  <si>
    <t>RZDV2</t>
  </si>
  <si>
    <t>LG600</t>
  </si>
  <si>
    <t>LG903</t>
  </si>
  <si>
    <t>CSRNS</t>
  </si>
  <si>
    <t>CSRIC</t>
  </si>
  <si>
    <t>SS600</t>
  </si>
  <si>
    <t>RZBSU</t>
  </si>
  <si>
    <t>RZNGP</t>
  </si>
  <si>
    <t>NO_PO</t>
  </si>
  <si>
    <t>PO-001</t>
  </si>
  <si>
    <t>PO-003</t>
  </si>
  <si>
    <t>PO-005</t>
  </si>
  <si>
    <t>PO-010</t>
  </si>
  <si>
    <t>PO-016</t>
  </si>
  <si>
    <t>PO-022</t>
  </si>
  <si>
    <t>PO-024</t>
  </si>
  <si>
    <t>PO-030</t>
  </si>
  <si>
    <t>PO-031</t>
  </si>
  <si>
    <t>PO-009</t>
  </si>
  <si>
    <t>PO-013</t>
  </si>
  <si>
    <t>PO-018</t>
  </si>
  <si>
    <t>PO-021</t>
  </si>
  <si>
    <t>PO-027</t>
  </si>
  <si>
    <t>PO-029</t>
  </si>
  <si>
    <t>PO-008</t>
  </si>
  <si>
    <t>PO-014</t>
  </si>
  <si>
    <t>PO-020</t>
  </si>
  <si>
    <t>PO-002</t>
  </si>
  <si>
    <t>PO-004</t>
  </si>
  <si>
    <t>PO-006</t>
  </si>
  <si>
    <t>PO-007</t>
  </si>
  <si>
    <t>PO-011</t>
  </si>
  <si>
    <t>PO-012</t>
  </si>
  <si>
    <t>PO-015</t>
  </si>
  <si>
    <t>PO-017</t>
  </si>
  <si>
    <t>PO-019</t>
  </si>
  <si>
    <t>PO-023</t>
  </si>
  <si>
    <t>PO-025</t>
  </si>
  <si>
    <t>PO-026</t>
  </si>
  <si>
    <t>PO-028</t>
  </si>
  <si>
    <t>PO-032</t>
  </si>
  <si>
    <t>PO-033</t>
  </si>
  <si>
    <t>PO-034</t>
  </si>
  <si>
    <t>PO-035</t>
  </si>
  <si>
    <t>PO-036</t>
  </si>
  <si>
    <t>PO-037</t>
  </si>
  <si>
    <t>PO-038</t>
  </si>
  <si>
    <t>PO-039</t>
  </si>
  <si>
    <t>PO-040</t>
  </si>
  <si>
    <t>PO-041</t>
  </si>
  <si>
    <t>PO-042</t>
  </si>
  <si>
    <t>PO-043</t>
  </si>
  <si>
    <t>PO-044</t>
  </si>
  <si>
    <t>PO-045</t>
  </si>
  <si>
    <t>PO-046</t>
  </si>
  <si>
    <t>KREDIT</t>
  </si>
  <si>
    <t>KAS</t>
  </si>
  <si>
    <t>UTANG</t>
  </si>
  <si>
    <t>PIUTANG</t>
  </si>
  <si>
    <t>11001</t>
  </si>
  <si>
    <t>11002</t>
  </si>
  <si>
    <t>11003</t>
  </si>
  <si>
    <t>PERSEDIAAN</t>
  </si>
  <si>
    <t>21001</t>
  </si>
  <si>
    <t>31001</t>
  </si>
  <si>
    <t>EKUITAS</t>
  </si>
  <si>
    <t>41001</t>
  </si>
  <si>
    <t>PENJUALAN</t>
  </si>
  <si>
    <t>45001</t>
  </si>
  <si>
    <t>POTONGAN PENJUALAN</t>
  </si>
  <si>
    <t>53001</t>
  </si>
  <si>
    <t>HPP</t>
  </si>
  <si>
    <t>K</t>
  </si>
  <si>
    <t>D</t>
  </si>
  <si>
    <t>BEBAN ANGKUT PEMBELIAN</t>
  </si>
  <si>
    <t>BEBAN ASURANSI</t>
  </si>
  <si>
    <t>69001</t>
  </si>
  <si>
    <t>POTONGAN PEMBELIAN</t>
  </si>
  <si>
    <t>PEMBELIAN</t>
  </si>
  <si>
    <t>PERSEDIAAN AWAL</t>
  </si>
  <si>
    <t>PERSEDIAAN AKHIR</t>
  </si>
  <si>
    <t>PURCHASE</t>
  </si>
  <si>
    <t>2019</t>
  </si>
  <si>
    <t>2020</t>
  </si>
  <si>
    <t>55001</t>
  </si>
  <si>
    <t>52001</t>
  </si>
  <si>
    <t>DAFTAR BARANG</t>
  </si>
  <si>
    <t>PURCHASE_PRICE</t>
  </si>
  <si>
    <t>Total</t>
  </si>
  <si>
    <t>KD_AKUN</t>
  </si>
  <si>
    <t>NM_AKUN</t>
  </si>
  <si>
    <t>SIMULASI SEJAJAR</t>
  </si>
  <si>
    <t>SELISIH</t>
  </si>
  <si>
    <t>NERACA SALDO PERUSAHAAN</t>
  </si>
  <si>
    <t>TOTAL</t>
  </si>
  <si>
    <t>NILAI</t>
  </si>
  <si>
    <t>DAFTAR PEGAWAI</t>
  </si>
  <si>
    <t>ID_PEGAWAI</t>
  </si>
  <si>
    <t>POSISI</t>
  </si>
  <si>
    <t>DEPARTEMEN</t>
  </si>
  <si>
    <t>STAFF</t>
  </si>
  <si>
    <t>IT SUPPORT</t>
  </si>
  <si>
    <t>NO_PAYROLL</t>
  </si>
  <si>
    <t>PAY20-001</t>
  </si>
  <si>
    <t>PAY20-002</t>
  </si>
  <si>
    <t>PAY20-003</t>
  </si>
  <si>
    <t>PAY20-004</t>
  </si>
  <si>
    <t>PAY20-005</t>
  </si>
  <si>
    <t>PAY20-006</t>
  </si>
  <si>
    <t>PAY20-007</t>
  </si>
  <si>
    <t>PAY20-008</t>
  </si>
  <si>
    <t>PAY20-009</t>
  </si>
  <si>
    <t>PAY20-010</t>
  </si>
  <si>
    <t>PAY20-011</t>
  </si>
  <si>
    <t>PAY20-012</t>
  </si>
  <si>
    <t>PAY20-013</t>
  </si>
  <si>
    <t>PAY20-014</t>
  </si>
  <si>
    <t>PAY20-015</t>
  </si>
  <si>
    <t>PAY20-016</t>
  </si>
  <si>
    <t>PAY20-017</t>
  </si>
  <si>
    <t>PAY20-018</t>
  </si>
  <si>
    <t>PAY20-019</t>
  </si>
  <si>
    <t>PAY20-020</t>
  </si>
  <si>
    <t>PAY20-021</t>
  </si>
  <si>
    <t>PAY20-022</t>
  </si>
  <si>
    <t>PAY20-023</t>
  </si>
  <si>
    <t>PAY20-024</t>
  </si>
  <si>
    <t>PAY20-025</t>
  </si>
  <si>
    <t>PAY20-026</t>
  </si>
  <si>
    <t>PAY20-027</t>
  </si>
  <si>
    <t>PAY20-028</t>
  </si>
  <si>
    <t>PAY20-029</t>
  </si>
  <si>
    <t>PAY20-030</t>
  </si>
  <si>
    <t>PAY20-031</t>
  </si>
  <si>
    <t>PAY20-032</t>
  </si>
  <si>
    <t>PAY20-033</t>
  </si>
  <si>
    <t>PAY20-034</t>
  </si>
  <si>
    <t>PAY20-035</t>
  </si>
  <si>
    <t>PAY20-036</t>
  </si>
  <si>
    <t>PAY20-037</t>
  </si>
  <si>
    <t>PAY20-038</t>
  </si>
  <si>
    <t>PAY20-039</t>
  </si>
  <si>
    <t>PAY20-040</t>
  </si>
  <si>
    <t>PAY20-041</t>
  </si>
  <si>
    <t>PAY20-042</t>
  </si>
  <si>
    <t>PAY20-043</t>
  </si>
  <si>
    <t>PAY20-044</t>
  </si>
  <si>
    <t>PAY20-045</t>
  </si>
  <si>
    <t>PAY20-046</t>
  </si>
  <si>
    <t>PAY20-047</t>
  </si>
  <si>
    <t>PAY20-048</t>
  </si>
  <si>
    <t>PAY20-049</t>
  </si>
  <si>
    <t>PAY20-050</t>
  </si>
  <si>
    <t>PAY20-051</t>
  </si>
  <si>
    <t>PAY20-052</t>
  </si>
  <si>
    <t>PAY20-053</t>
  </si>
  <si>
    <t>PAY20-054</t>
  </si>
  <si>
    <t>PAY20-055</t>
  </si>
  <si>
    <t>PAY20-056</t>
  </si>
  <si>
    <t>PAY20-057</t>
  </si>
  <si>
    <t>PAY20-058</t>
  </si>
  <si>
    <t>PAY20-059</t>
  </si>
  <si>
    <t>PAY20-060</t>
  </si>
  <si>
    <t>PAY20-061</t>
  </si>
  <si>
    <t>PAY20-062</t>
  </si>
  <si>
    <t>PAY20-063</t>
  </si>
  <si>
    <t>PAY20-064</t>
  </si>
  <si>
    <t>PAY20-065</t>
  </si>
  <si>
    <t>PAY20-066</t>
  </si>
  <si>
    <t>PAY20-067</t>
  </si>
  <si>
    <t>PAY20-068</t>
  </si>
  <si>
    <t>PAY20-069</t>
  </si>
  <si>
    <t>PAY20-070</t>
  </si>
  <si>
    <t>PAY20-071</t>
  </si>
  <si>
    <t>PAY20-072</t>
  </si>
  <si>
    <t>PAY20-073</t>
  </si>
  <si>
    <t>PAY20-074</t>
  </si>
  <si>
    <t>PAY20-075</t>
  </si>
  <si>
    <t>PAY20-076</t>
  </si>
  <si>
    <t>PAY20-077</t>
  </si>
  <si>
    <t>PAY20-078</t>
  </si>
  <si>
    <t>PAY20-079</t>
  </si>
  <si>
    <t>PAY20-080</t>
  </si>
  <si>
    <t>PAY20-081</t>
  </si>
  <si>
    <t>PAY20-082</t>
  </si>
  <si>
    <t>PAY20-083</t>
  </si>
  <si>
    <t>PAY20-084</t>
  </si>
  <si>
    <t>PAY20-085</t>
  </si>
  <si>
    <t>PAY20-086</t>
  </si>
  <si>
    <t>PAY20-087</t>
  </si>
  <si>
    <t>PAY20-088</t>
  </si>
  <si>
    <t>PAY20-089</t>
  </si>
  <si>
    <t>PAY20-090</t>
  </si>
  <si>
    <t>PAY20-091</t>
  </si>
  <si>
    <t>PAY20-092</t>
  </si>
  <si>
    <t>PAY20-093</t>
  </si>
  <si>
    <t>PAY20-094</t>
  </si>
  <si>
    <t>PAY20-095</t>
  </si>
  <si>
    <t>PAY20-096</t>
  </si>
  <si>
    <t>PAY20-097</t>
  </si>
  <si>
    <t>PAY20-098</t>
  </si>
  <si>
    <t>PAY20-099</t>
  </si>
  <si>
    <t>PAY20-100</t>
  </si>
  <si>
    <t>PAY20-101</t>
  </si>
  <si>
    <t>PAY20-102</t>
  </si>
  <si>
    <t>PAY20-103</t>
  </si>
  <si>
    <t>PAY20-104</t>
  </si>
  <si>
    <t>PAY20-105</t>
  </si>
  <si>
    <t>PAY20-106</t>
  </si>
  <si>
    <t>PAY20-107</t>
  </si>
  <si>
    <t>PAY20-108</t>
  </si>
  <si>
    <t>PAY20-109</t>
  </si>
  <si>
    <t>PAY20-110</t>
  </si>
  <si>
    <t>PAY20-111</t>
  </si>
  <si>
    <t>PAY20-112</t>
  </si>
  <si>
    <t>PAY20-113</t>
  </si>
  <si>
    <t>PAY20-114</t>
  </si>
  <si>
    <t>PAY20-115</t>
  </si>
  <si>
    <t>PAY20-116</t>
  </si>
  <si>
    <t>PAY20-117</t>
  </si>
  <si>
    <t>PAY20-118</t>
  </si>
  <si>
    <t>PAY20-119</t>
  </si>
  <si>
    <t>PAY20-120</t>
  </si>
  <si>
    <t>PAY20-121</t>
  </si>
  <si>
    <t>PAY20-122</t>
  </si>
  <si>
    <t>PAY20-123</t>
  </si>
  <si>
    <t>PAY20-124</t>
  </si>
  <si>
    <t>PAY20-125</t>
  </si>
  <si>
    <t>PAY20-126</t>
  </si>
  <si>
    <t>PAY20-127</t>
  </si>
  <si>
    <t>PAY20-128</t>
  </si>
  <si>
    <t>PAY20-129</t>
  </si>
  <si>
    <t>PAY20-130</t>
  </si>
  <si>
    <t>PAY20-131</t>
  </si>
  <si>
    <t>PAY20-132</t>
  </si>
  <si>
    <t>GAJI POKOK</t>
  </si>
  <si>
    <t>62001</t>
  </si>
  <si>
    <t>BEBAN GAJI DAN TUNJANGAN</t>
  </si>
  <si>
    <t>TUNJANGAN</t>
  </si>
  <si>
    <t>STAFF SENIOR</t>
  </si>
  <si>
    <t>INVENTORY</t>
  </si>
  <si>
    <t>CUSTOMER SERVICE</t>
  </si>
  <si>
    <t>OFFICE BOY</t>
  </si>
  <si>
    <t>SECURITY</t>
  </si>
  <si>
    <t>SALES_PRICE</t>
  </si>
  <si>
    <t>DISCOUT</t>
  </si>
  <si>
    <t>UJI VALIDASI</t>
  </si>
  <si>
    <t>Periksa apakah KD_BRG pada Jurnal Pembelian telah sesuai dengan Referensi Daftar Barang</t>
  </si>
  <si>
    <t>Apabila ada yang tidak sesuai, harap lakukan pembetulan dan catat pembetulan yang anda lakukan pada kertas kerja</t>
  </si>
  <si>
    <t>Periksa format seluruh kolom numeric pada Jurnal Pembelian (E s.d. L)</t>
  </si>
  <si>
    <t>Apabila ada format yang tidak sesuai, harap lakukan pembetulan dan catat pembetulan yang anda lakukan pada kertas kerja</t>
  </si>
  <si>
    <t>Periksa Perhitungan Asuransi. Asuransi seharusnya bernilai 0,25% dari nilai pembelian [Kolom G]</t>
  </si>
  <si>
    <t>Apabila ada perhitungan yang tidak tepat, harap lakukan pembetulan dan catat pembetulan yang anda lakukan pada kertas kerja</t>
  </si>
  <si>
    <t>Lakukan pengujian urutan dan kelengkapan Nomor Purchase Order [NO_PO] pada Jurnal Pembelian</t>
  </si>
  <si>
    <t>Apabila ditemukan permasalahan, tidak perlu dilakukan pembetulan, namun lampirkan (copy) permasalah tersebut di kertas kerja</t>
  </si>
  <si>
    <t>Apabila ada perhitungan yang tidak tepat, harap lakukan pembetulan pada nilai Sales, lalu lampirkan permasalahan dan pembetulan tersebut pada kertas kerja</t>
  </si>
  <si>
    <t>Lakukan pengujian apakah nilai Kas+Piutang pada Jurnal Penjualan telah sesuai dengan nilai Sales-Discount</t>
  </si>
  <si>
    <t>Lakukan pengujian apakah nilai Sales pada Jurnal Penjualan telah sesuai dengan nilai Qty*Unit Price</t>
  </si>
  <si>
    <t>Lakukan pengujian apakah semua transaksi yang terdapat diskon penjualan atau penjualan kredit dilakukan oleh Staff Senior pada Departemen Penjualan</t>
  </si>
  <si>
    <t>Apabila ada yang tidak sesuai, tidak perlu dilakukan pembetulan, namun catat lampirkan (copy) permasalahan tersebut di kertas kerja</t>
  </si>
  <si>
    <t>Anda diminta untuk membuat Neraca Saldo tahun 2020 berdasarkan data Jurnal Pembelian, Penjualan, Persediaan, dan Payroll</t>
  </si>
  <si>
    <t>DEBIT</t>
  </si>
  <si>
    <t>Saldo 2019 + Pendapatan tunai pada Jurnal Penjualan</t>
  </si>
  <si>
    <t>Pendapatan non tunai pada Jurnal Penjualan</t>
  </si>
  <si>
    <t>Saldo 2019 + Pembelian pada Jurnal Pembelian</t>
  </si>
  <si>
    <t>HPP pada data Persediaan</t>
  </si>
  <si>
    <t>Pembelian persediaan non tunai pada Jurnal Pembelian</t>
  </si>
  <si>
    <t>Saldo 2019</t>
  </si>
  <si>
    <t>Nilai Sales pada Jurnal Penjualan</t>
  </si>
  <si>
    <t>Nilai Discount pada Jurnal Penjualan</t>
  </si>
  <si>
    <t>Nilai Discount pada Jurnal Pembelian</t>
  </si>
  <si>
    <t>HPP pada data persediaan</t>
  </si>
  <si>
    <t>Nilai Freight pada Jurnal Pembelian</t>
  </si>
  <si>
    <t>Gaji Pokok dan Tunjangan pada Payroll</t>
  </si>
  <si>
    <t>Pengeluaran pada Jurnal Pembelian + Pembayaran Gaji dan Tunjangan pada data Payroll</t>
  </si>
  <si>
    <t>Nilai Insurance pada Jurnal Pembelian</t>
  </si>
  <si>
    <t>Lakukan perhitungan ulang nilai HPP per kode barang pada data Persediaan</t>
  </si>
  <si>
    <t>Apabila ada yang tidak sesuai, harap lakukan pembetulan lalu lampirkan pembetulan yang anda lakukan pada kertas kerja</t>
  </si>
  <si>
    <t>Periksa nominal Gaji Pokok pada data Payroll. Seharusnya Staff Senior=5.000.000 dan Staff=3.500.000</t>
  </si>
  <si>
    <t>Langsung lakukan di File ini (tidak perlu melampirkan apapun pada kertas kerja)</t>
  </si>
  <si>
    <t>DISCOUNT</t>
  </si>
  <si>
    <t>21185</t>
  </si>
  <si>
    <t>59839</t>
  </si>
  <si>
    <t>17071</t>
  </si>
  <si>
    <t>97830</t>
  </si>
  <si>
    <t>95570</t>
  </si>
  <si>
    <t>14701</t>
  </si>
  <si>
    <t>93889</t>
  </si>
  <si>
    <t>56185</t>
  </si>
  <si>
    <t>16676</t>
  </si>
  <si>
    <t>96280</t>
  </si>
  <si>
    <t>20020</t>
  </si>
  <si>
    <t>66398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</si>
</sst>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_-* #,##0_-;\-* #,##0_-;_-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165" fontId="0" fillId="3" borderId="1" xfId="0" applyNumberFormat="1" applyFill="1" applyBorder="1"/>
    <xf numFmtId="165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0" fillId="2" borderId="9" xfId="0" quotePrefix="1" applyFill="1" applyBorder="1"/>
    <xf numFmtId="165" fontId="0" fillId="2" borderId="8" xfId="1" applyNumberFormat="1" applyFont="1" applyFill="1" applyBorder="1"/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5" fontId="0" fillId="3" borderId="9" xfId="1" applyNumberFormat="1" applyFont="1" applyFill="1" applyBorder="1"/>
    <xf numFmtId="0" fontId="0" fillId="3" borderId="8" xfId="0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165" fontId="0" fillId="4" borderId="1" xfId="0" applyNumberFormat="1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165" fontId="0" fillId="5" borderId="1" xfId="1" applyNumberFormat="1" applyFont="1" applyFill="1" applyBorder="1"/>
    <xf numFmtId="0" fontId="3" fillId="6" borderId="1" xfId="0" applyFont="1" applyFill="1" applyBorder="1" applyAlignment="1">
      <alignment horizontal="center"/>
    </xf>
    <xf numFmtId="0" fontId="0" fillId="6" borderId="1" xfId="0" applyFill="1" applyBorder="1"/>
    <xf numFmtId="165" fontId="0" fillId="6" borderId="1" xfId="1" applyNumberFormat="1" applyFont="1" applyFill="1" applyBorder="1"/>
    <xf numFmtId="0" fontId="0" fillId="2" borderId="17" xfId="0" quotePrefix="1" applyFill="1" applyBorder="1"/>
    <xf numFmtId="0" fontId="0" fillId="2" borderId="2" xfId="0" applyFill="1" applyBorder="1"/>
    <xf numFmtId="165" fontId="0" fillId="2" borderId="2" xfId="1" applyNumberFormat="1" applyFont="1" applyFill="1" applyBorder="1"/>
    <xf numFmtId="165" fontId="0" fillId="2" borderId="18" xfId="1" applyNumberFormat="1" applyFont="1" applyFill="1" applyBorder="1"/>
    <xf numFmtId="165" fontId="0" fillId="3" borderId="17" xfId="1" applyNumberFormat="1" applyFont="1" applyFill="1" applyBorder="1"/>
    <xf numFmtId="165" fontId="0" fillId="3" borderId="2" xfId="1" applyNumberFormat="1" applyFont="1" applyFill="1" applyBorder="1"/>
    <xf numFmtId="0" fontId="0" fillId="3" borderId="2" xfId="0" applyFill="1" applyBorder="1"/>
    <xf numFmtId="0" fontId="0" fillId="3" borderId="18" xfId="0" applyFill="1" applyBorder="1"/>
    <xf numFmtId="0" fontId="3" fillId="2" borderId="19" xfId="0" applyFont="1" applyFill="1" applyBorder="1"/>
    <xf numFmtId="0" fontId="3" fillId="2" borderId="20" xfId="0" applyFont="1" applyFill="1" applyBorder="1"/>
    <xf numFmtId="165" fontId="3" fillId="2" borderId="20" xfId="1" applyNumberFormat="1" applyFont="1" applyFill="1" applyBorder="1"/>
    <xf numFmtId="165" fontId="3" fillId="2" borderId="20" xfId="0" applyNumberFormat="1" applyFont="1" applyFill="1" applyBorder="1"/>
    <xf numFmtId="165" fontId="3" fillId="2" borderId="21" xfId="0" applyNumberFormat="1" applyFont="1" applyFill="1" applyBorder="1"/>
    <xf numFmtId="165" fontId="3" fillId="3" borderId="19" xfId="0" applyNumberFormat="1" applyFont="1" applyFill="1" applyBorder="1"/>
    <xf numFmtId="165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17" fontId="0" fillId="0" borderId="0" xfId="0" applyNumberFormat="1"/>
    <xf numFmtId="0" fontId="2" fillId="0" borderId="0" xfId="0" applyFont="1"/>
    <xf numFmtId="17" fontId="0" fillId="0" borderId="1" xfId="0" applyNumberFormat="1" applyBorder="1"/>
    <xf numFmtId="17" fontId="0" fillId="0" borderId="9" xfId="0" applyNumberFormat="1" applyBorder="1"/>
    <xf numFmtId="165" fontId="0" fillId="0" borderId="8" xfId="1" applyNumberFormat="1" applyFont="1" applyBorder="1"/>
    <xf numFmtId="17" fontId="0" fillId="0" borderId="10" xfId="0" applyNumberFormat="1" applyBorder="1"/>
    <xf numFmtId="17" fontId="0" fillId="0" borderId="11" xfId="0" applyNumberFormat="1" applyBorder="1"/>
    <xf numFmtId="0" fontId="0" fillId="0" borderId="11" xfId="0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0" fillId="0" borderId="11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165" fontId="3" fillId="0" borderId="5" xfId="1" applyNumberFormat="1" applyFont="1" applyBorder="1" applyAlignment="1">
      <alignment horizontal="center"/>
    </xf>
    <xf numFmtId="14" fontId="0" fillId="0" borderId="9" xfId="0" applyNumberFormat="1" applyBorder="1"/>
    <xf numFmtId="165" fontId="0" fillId="0" borderId="8" xfId="0" applyNumberFormat="1" applyBorder="1"/>
    <xf numFmtId="14" fontId="0" fillId="0" borderId="10" xfId="0" applyNumberFormat="1" applyBorder="1"/>
    <xf numFmtId="165" fontId="0" fillId="0" borderId="12" xfId="0" applyNumberFormat="1" applyBorder="1"/>
    <xf numFmtId="0" fontId="3" fillId="0" borderId="0" xfId="0" applyFont="1" applyFill="1" applyAlignment="1">
      <alignment horizontal="center"/>
    </xf>
    <xf numFmtId="0" fontId="0" fillId="0" borderId="0" xfId="0" applyFill="1"/>
    <xf numFmtId="14" fontId="0" fillId="0" borderId="9" xfId="0" applyNumberFormat="1" applyFill="1" applyBorder="1"/>
    <xf numFmtId="0" fontId="0" fillId="0" borderId="1" xfId="0" applyFill="1" applyBorder="1"/>
    <xf numFmtId="165" fontId="0" fillId="0" borderId="1" xfId="1" applyNumberFormat="1" applyFont="1" applyFill="1" applyBorder="1"/>
    <xf numFmtId="165" fontId="0" fillId="0" borderId="1" xfId="0" applyNumberFormat="1" applyFill="1" applyBorder="1"/>
    <xf numFmtId="165" fontId="0" fillId="0" borderId="8" xfId="0" applyNumberFormat="1" applyFill="1" applyBorder="1"/>
    <xf numFmtId="0" fontId="2" fillId="0" borderId="0" xfId="0" applyFont="1" applyFill="1"/>
    <xf numFmtId="14" fontId="0" fillId="0" borderId="10" xfId="0" applyNumberFormat="1" applyFill="1" applyBorder="1"/>
    <xf numFmtId="0" fontId="0" fillId="0" borderId="11" xfId="0" applyFill="1" applyBorder="1"/>
    <xf numFmtId="165" fontId="0" fillId="0" borderId="11" xfId="1" applyNumberFormat="1" applyFont="1" applyFill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0" fontId="3" fillId="0" borderId="1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0" fillId="0" borderId="0" xfId="0" applyNumberFormat="1" applyFill="1"/>
    <xf numFmtId="165" fontId="0" fillId="0" borderId="0" xfId="1" applyNumberFormat="1" applyFont="1" applyFill="1"/>
    <xf numFmtId="14" fontId="0" fillId="0" borderId="0" xfId="0" applyNumberFormat="1" applyFill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65" fontId="3" fillId="2" borderId="1" xfId="1" quotePrefix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9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3DE2-EC3B-42D3-BC63-495C02D914A6}">
  <dimension ref="B3:E39"/>
  <sheetViews>
    <sheetView workbookViewId="0">
      <selection activeCell="C10" sqref="C10"/>
    </sheetView>
  </sheetViews>
  <sheetFormatPr defaultRowHeight="14.6" x14ac:dyDescent="0.4"/>
  <cols>
    <col min="2" max="2" width="18.53515625" customWidth="1"/>
    <col min="3" max="3" width="26.765625" customWidth="1"/>
    <col min="4" max="4" width="33.23046875" customWidth="1"/>
    <col min="5" max="5" width="41.53515625" customWidth="1"/>
  </cols>
  <sheetData>
    <row r="3" spans="2:3" ht="23.15" x14ac:dyDescent="0.6">
      <c r="C3" s="79" t="s">
        <v>490</v>
      </c>
    </row>
    <row r="4" spans="2:3" ht="18.45" x14ac:dyDescent="0.5">
      <c r="B4" s="77">
        <v>1</v>
      </c>
      <c r="C4" s="78" t="s">
        <v>497</v>
      </c>
    </row>
    <row r="5" spans="2:3" x14ac:dyDescent="0.4">
      <c r="C5" t="s">
        <v>498</v>
      </c>
    </row>
    <row r="6" spans="2:3" ht="18.45" x14ac:dyDescent="0.5">
      <c r="B6" s="77">
        <v>2</v>
      </c>
      <c r="C6" s="78" t="s">
        <v>491</v>
      </c>
    </row>
    <row r="7" spans="2:3" x14ac:dyDescent="0.4">
      <c r="C7" t="s">
        <v>492</v>
      </c>
    </row>
    <row r="8" spans="2:3" ht="18.45" x14ac:dyDescent="0.5">
      <c r="B8" s="77">
        <v>3</v>
      </c>
      <c r="C8" s="78" t="s">
        <v>493</v>
      </c>
    </row>
    <row r="9" spans="2:3" x14ac:dyDescent="0.4">
      <c r="C9" t="s">
        <v>494</v>
      </c>
    </row>
    <row r="10" spans="2:3" ht="18.45" x14ac:dyDescent="0.5">
      <c r="B10" s="77">
        <v>4</v>
      </c>
      <c r="C10" s="78" t="s">
        <v>495</v>
      </c>
    </row>
    <row r="11" spans="2:3" x14ac:dyDescent="0.4">
      <c r="C11" t="s">
        <v>496</v>
      </c>
    </row>
    <row r="12" spans="2:3" ht="18.45" x14ac:dyDescent="0.5">
      <c r="B12" s="77">
        <v>5</v>
      </c>
      <c r="C12" s="78" t="s">
        <v>501</v>
      </c>
    </row>
    <row r="13" spans="2:3" x14ac:dyDescent="0.4">
      <c r="C13" t="s">
        <v>499</v>
      </c>
    </row>
    <row r="14" spans="2:3" ht="18.45" x14ac:dyDescent="0.5">
      <c r="B14" s="77">
        <v>6</v>
      </c>
      <c r="C14" s="78" t="s">
        <v>500</v>
      </c>
    </row>
    <row r="15" spans="2:3" x14ac:dyDescent="0.4">
      <c r="C15" t="s">
        <v>499</v>
      </c>
    </row>
    <row r="16" spans="2:3" ht="18.45" x14ac:dyDescent="0.5">
      <c r="B16" s="77">
        <v>7</v>
      </c>
      <c r="C16" s="78" t="s">
        <v>502</v>
      </c>
    </row>
    <row r="17" spans="2:5" x14ac:dyDescent="0.4">
      <c r="C17" t="s">
        <v>503</v>
      </c>
    </row>
    <row r="18" spans="2:5" ht="18.45" x14ac:dyDescent="0.5">
      <c r="B18" s="77">
        <v>8</v>
      </c>
      <c r="C18" s="78" t="s">
        <v>520</v>
      </c>
    </row>
    <row r="19" spans="2:5" x14ac:dyDescent="0.4">
      <c r="C19" t="s">
        <v>521</v>
      </c>
    </row>
    <row r="20" spans="2:5" ht="18.45" x14ac:dyDescent="0.5">
      <c r="B20" s="77">
        <v>9</v>
      </c>
      <c r="C20" s="78" t="s">
        <v>522</v>
      </c>
    </row>
    <row r="21" spans="2:5" x14ac:dyDescent="0.4">
      <c r="C21" t="s">
        <v>503</v>
      </c>
    </row>
    <row r="23" spans="2:5" ht="23.15" x14ac:dyDescent="0.6">
      <c r="C23" s="79" t="s">
        <v>335</v>
      </c>
    </row>
    <row r="24" spans="2:5" x14ac:dyDescent="0.4">
      <c r="C24" t="s">
        <v>504</v>
      </c>
    </row>
    <row r="25" spans="2:5" x14ac:dyDescent="0.4">
      <c r="C25" t="s">
        <v>523</v>
      </c>
    </row>
    <row r="27" spans="2:5" ht="15.9" x14ac:dyDescent="0.45">
      <c r="D27" s="77" t="s">
        <v>505</v>
      </c>
      <c r="E27" s="77" t="s">
        <v>299</v>
      </c>
    </row>
    <row r="28" spans="2:5" ht="34.200000000000003" customHeight="1" x14ac:dyDescent="0.4">
      <c r="C28" s="80" t="s">
        <v>300</v>
      </c>
      <c r="D28" s="75" t="s">
        <v>506</v>
      </c>
      <c r="E28" s="75" t="s">
        <v>518</v>
      </c>
    </row>
    <row r="29" spans="2:5" ht="29.15" x14ac:dyDescent="0.4">
      <c r="C29" s="80" t="s">
        <v>302</v>
      </c>
      <c r="D29" s="75" t="s">
        <v>507</v>
      </c>
      <c r="E29" s="75"/>
    </row>
    <row r="30" spans="2:5" ht="29.15" x14ac:dyDescent="0.4">
      <c r="C30" s="80" t="s">
        <v>306</v>
      </c>
      <c r="D30" s="75" t="s">
        <v>508</v>
      </c>
      <c r="E30" s="75" t="s">
        <v>509</v>
      </c>
    </row>
    <row r="31" spans="2:5" ht="29.15" x14ac:dyDescent="0.4">
      <c r="C31" s="80" t="s">
        <v>301</v>
      </c>
      <c r="D31" s="75"/>
      <c r="E31" s="75" t="s">
        <v>510</v>
      </c>
    </row>
    <row r="32" spans="2:5" x14ac:dyDescent="0.4">
      <c r="C32" s="80" t="s">
        <v>309</v>
      </c>
      <c r="D32" s="75"/>
      <c r="E32" s="75" t="s">
        <v>511</v>
      </c>
    </row>
    <row r="33" spans="3:5" x14ac:dyDescent="0.4">
      <c r="C33" s="80" t="s">
        <v>311</v>
      </c>
      <c r="D33" s="76"/>
      <c r="E33" s="76" t="s">
        <v>512</v>
      </c>
    </row>
    <row r="34" spans="3:5" x14ac:dyDescent="0.4">
      <c r="C34" s="80" t="s">
        <v>313</v>
      </c>
      <c r="D34" s="76" t="s">
        <v>513</v>
      </c>
      <c r="E34" s="76"/>
    </row>
    <row r="35" spans="3:5" x14ac:dyDescent="0.4">
      <c r="C35" s="80" t="s">
        <v>315</v>
      </c>
      <c r="D35" s="76" t="s">
        <v>515</v>
      </c>
      <c r="E35" s="76"/>
    </row>
    <row r="36" spans="3:5" x14ac:dyDescent="0.4">
      <c r="C36" s="80" t="s">
        <v>321</v>
      </c>
      <c r="D36" s="76"/>
      <c r="E36" s="76" t="s">
        <v>514</v>
      </c>
    </row>
    <row r="37" spans="3:5" x14ac:dyDescent="0.4">
      <c r="C37" s="80" t="s">
        <v>318</v>
      </c>
      <c r="D37" s="76" t="s">
        <v>516</v>
      </c>
      <c r="E37" s="76"/>
    </row>
    <row r="38" spans="3:5" x14ac:dyDescent="0.4">
      <c r="C38" s="80" t="s">
        <v>481</v>
      </c>
      <c r="D38" s="76" t="s">
        <v>517</v>
      </c>
      <c r="E38" s="76"/>
    </row>
    <row r="39" spans="3:5" x14ac:dyDescent="0.4">
      <c r="C39" s="80" t="s">
        <v>319</v>
      </c>
      <c r="D39" s="76" t="s">
        <v>519</v>
      </c>
      <c r="E39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8966-83F4-4EE3-A10A-05C4DD9ACBFD}">
  <dimension ref="A2:K16"/>
  <sheetViews>
    <sheetView workbookViewId="0">
      <selection activeCell="D8" sqref="D8"/>
    </sheetView>
  </sheetViews>
  <sheetFormatPr defaultRowHeight="14.6" x14ac:dyDescent="0.4"/>
  <cols>
    <col min="3" max="3" width="15.69140625" bestFit="1" customWidth="1"/>
    <col min="4" max="4" width="12" bestFit="1" customWidth="1"/>
    <col min="8" max="8" width="15.765625" bestFit="1" customWidth="1"/>
    <col min="9" max="9" width="17.84375" bestFit="1" customWidth="1"/>
    <col min="10" max="10" width="12.4609375" bestFit="1" customWidth="1"/>
  </cols>
  <sheetData>
    <row r="2" spans="1:11" ht="15" thickBot="1" x14ac:dyDescent="0.45"/>
    <row r="3" spans="1:11" ht="20.6" x14ac:dyDescent="0.55000000000000004">
      <c r="B3" s="106" t="s">
        <v>330</v>
      </c>
      <c r="C3" s="107"/>
      <c r="D3" s="108"/>
      <c r="H3" s="109" t="s">
        <v>340</v>
      </c>
      <c r="I3" s="110"/>
      <c r="J3" s="111"/>
    </row>
    <row r="4" spans="1:11" x14ac:dyDescent="0.4">
      <c r="B4" s="72" t="s">
        <v>2</v>
      </c>
      <c r="C4" s="28" t="s">
        <v>331</v>
      </c>
      <c r="D4" s="73" t="s">
        <v>488</v>
      </c>
      <c r="H4" s="72" t="s">
        <v>341</v>
      </c>
      <c r="I4" s="28" t="s">
        <v>343</v>
      </c>
      <c r="J4" s="73" t="s">
        <v>342</v>
      </c>
    </row>
    <row r="5" spans="1:11" x14ac:dyDescent="0.4">
      <c r="A5" s="56"/>
      <c r="B5" s="68" t="s">
        <v>242</v>
      </c>
      <c r="C5" s="6">
        <v>675000</v>
      </c>
      <c r="D5" s="59">
        <v>1500000</v>
      </c>
      <c r="G5" s="56"/>
      <c r="H5" s="68" t="s">
        <v>525</v>
      </c>
      <c r="I5" s="5" t="s">
        <v>5</v>
      </c>
      <c r="J5" s="69" t="s">
        <v>483</v>
      </c>
      <c r="K5" s="56"/>
    </row>
    <row r="6" spans="1:11" x14ac:dyDescent="0.4">
      <c r="A6" s="56"/>
      <c r="B6" s="68" t="s">
        <v>243</v>
      </c>
      <c r="C6" s="6">
        <v>540000</v>
      </c>
      <c r="D6" s="59">
        <v>1200000</v>
      </c>
      <c r="G6" s="56"/>
      <c r="H6" s="68" t="s">
        <v>526</v>
      </c>
      <c r="I6" s="5" t="s">
        <v>5</v>
      </c>
      <c r="J6" s="69" t="s">
        <v>483</v>
      </c>
      <c r="K6" s="56"/>
    </row>
    <row r="7" spans="1:11" x14ac:dyDescent="0.4">
      <c r="A7" s="56"/>
      <c r="B7" s="68" t="s">
        <v>244</v>
      </c>
      <c r="C7" s="6">
        <v>945000</v>
      </c>
      <c r="D7" s="59">
        <v>2100000</v>
      </c>
      <c r="G7" s="56"/>
      <c r="H7" s="68" t="s">
        <v>527</v>
      </c>
      <c r="I7" s="5" t="s">
        <v>5</v>
      </c>
      <c r="J7" s="69" t="s">
        <v>344</v>
      </c>
      <c r="K7" s="56"/>
    </row>
    <row r="8" spans="1:11" x14ac:dyDescent="0.4">
      <c r="A8" s="56"/>
      <c r="B8" s="68" t="s">
        <v>245</v>
      </c>
      <c r="C8" s="6">
        <v>720000</v>
      </c>
      <c r="D8" s="59">
        <v>1600000</v>
      </c>
      <c r="G8" s="56"/>
      <c r="H8" s="68" t="s">
        <v>528</v>
      </c>
      <c r="I8" s="5" t="s">
        <v>5</v>
      </c>
      <c r="J8" s="69" t="s">
        <v>344</v>
      </c>
      <c r="K8" s="56"/>
    </row>
    <row r="9" spans="1:11" x14ac:dyDescent="0.4">
      <c r="A9" s="56"/>
      <c r="B9" s="68" t="s">
        <v>246</v>
      </c>
      <c r="C9" s="6">
        <v>562500</v>
      </c>
      <c r="D9" s="59">
        <v>1250000</v>
      </c>
      <c r="G9" s="56"/>
      <c r="H9" s="68" t="s">
        <v>529</v>
      </c>
      <c r="I9" s="5" t="s">
        <v>325</v>
      </c>
      <c r="J9" s="69" t="s">
        <v>483</v>
      </c>
      <c r="K9" s="56"/>
    </row>
    <row r="10" spans="1:11" x14ac:dyDescent="0.4">
      <c r="A10" s="56"/>
      <c r="B10" s="68" t="s">
        <v>247</v>
      </c>
      <c r="C10" s="6">
        <v>495000</v>
      </c>
      <c r="D10" s="59">
        <v>1100000</v>
      </c>
      <c r="G10" s="56"/>
      <c r="H10" s="68" t="s">
        <v>530</v>
      </c>
      <c r="I10" s="5" t="s">
        <v>325</v>
      </c>
      <c r="J10" s="69" t="s">
        <v>344</v>
      </c>
      <c r="K10" s="56"/>
    </row>
    <row r="11" spans="1:11" x14ac:dyDescent="0.4">
      <c r="A11" s="56"/>
      <c r="B11" s="68" t="s">
        <v>248</v>
      </c>
      <c r="C11" s="6">
        <v>360000</v>
      </c>
      <c r="D11" s="59">
        <v>800000</v>
      </c>
      <c r="G11" s="56"/>
      <c r="H11" s="68" t="s">
        <v>531</v>
      </c>
      <c r="I11" s="5" t="s">
        <v>484</v>
      </c>
      <c r="J11" s="69" t="s">
        <v>344</v>
      </c>
      <c r="K11" s="56"/>
    </row>
    <row r="12" spans="1:11" x14ac:dyDescent="0.4">
      <c r="A12" s="56"/>
      <c r="B12" s="68" t="s">
        <v>249</v>
      </c>
      <c r="C12" s="6">
        <v>517500</v>
      </c>
      <c r="D12" s="59">
        <v>1150000</v>
      </c>
      <c r="G12" s="56"/>
      <c r="H12" s="68" t="s">
        <v>532</v>
      </c>
      <c r="I12" s="5" t="s">
        <v>345</v>
      </c>
      <c r="J12" s="69" t="s">
        <v>344</v>
      </c>
      <c r="K12" s="56"/>
    </row>
    <row r="13" spans="1:11" x14ac:dyDescent="0.4">
      <c r="A13" s="56"/>
      <c r="B13" s="68" t="s">
        <v>250</v>
      </c>
      <c r="C13" s="6">
        <v>1192500</v>
      </c>
      <c r="D13" s="59">
        <v>2650000</v>
      </c>
      <c r="G13" s="56"/>
      <c r="H13" s="68" t="s">
        <v>533</v>
      </c>
      <c r="I13" s="5" t="s">
        <v>345</v>
      </c>
      <c r="J13" s="69" t="s">
        <v>344</v>
      </c>
      <c r="K13" s="56"/>
    </row>
    <row r="14" spans="1:11" ht="15" thickBot="1" x14ac:dyDescent="0.45">
      <c r="A14" s="56"/>
      <c r="B14" s="70" t="s">
        <v>251</v>
      </c>
      <c r="C14" s="74">
        <v>1350000</v>
      </c>
      <c r="D14" s="64">
        <v>3000000</v>
      </c>
      <c r="G14" s="56"/>
      <c r="H14" s="68" t="s">
        <v>534</v>
      </c>
      <c r="I14" s="5" t="s">
        <v>485</v>
      </c>
      <c r="J14" s="69" t="s">
        <v>344</v>
      </c>
      <c r="K14" s="56"/>
    </row>
    <row r="15" spans="1:11" x14ac:dyDescent="0.4">
      <c r="G15" s="56"/>
      <c r="H15" s="68" t="s">
        <v>535</v>
      </c>
      <c r="I15" s="5" t="s">
        <v>487</v>
      </c>
      <c r="J15" s="69" t="s">
        <v>344</v>
      </c>
      <c r="K15" s="56"/>
    </row>
    <row r="16" spans="1:11" ht="15" thickBot="1" x14ac:dyDescent="0.45">
      <c r="G16" s="56"/>
      <c r="H16" s="70" t="s">
        <v>536</v>
      </c>
      <c r="I16" s="62" t="s">
        <v>486</v>
      </c>
      <c r="J16" s="71" t="s">
        <v>344</v>
      </c>
      <c r="K16" s="56"/>
    </row>
  </sheetData>
  <mergeCells count="2">
    <mergeCell ref="B3:D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A1AF-BC87-4E75-9844-6EE8EA4B970F}">
  <dimension ref="A1:U200"/>
  <sheetViews>
    <sheetView tabSelected="1" topLeftCell="F1" zoomScaleNormal="100" workbookViewId="0">
      <selection activeCell="M2" sqref="M2"/>
    </sheetView>
  </sheetViews>
  <sheetFormatPr defaultColWidth="8.84375" defaultRowHeight="14.6" x14ac:dyDescent="0.4"/>
  <cols>
    <col min="1" max="1" width="10.53515625" style="87" bestFit="1" customWidth="1"/>
    <col min="2" max="2" width="7.07421875" style="87" bestFit="1" customWidth="1"/>
    <col min="3" max="3" width="11.84375" style="87" bestFit="1" customWidth="1"/>
    <col min="4" max="4" width="8.84375" style="87"/>
    <col min="5" max="5" width="12.84375" style="104" bestFit="1" customWidth="1"/>
    <col min="6" max="6" width="4.3046875" style="87" bestFit="1" customWidth="1"/>
    <col min="7" max="7" width="12.4609375" style="87" bestFit="1" customWidth="1"/>
    <col min="8" max="8" width="10.4609375" style="87" bestFit="1" customWidth="1"/>
    <col min="9" max="9" width="8.84375" style="87" bestFit="1" customWidth="1"/>
    <col min="10" max="10" width="12.3046875" style="87" bestFit="1" customWidth="1"/>
    <col min="11" max="11" width="15.07421875" style="87" bestFit="1" customWidth="1"/>
    <col min="12" max="12" width="14" style="87" bestFit="1" customWidth="1"/>
    <col min="13" max="13" width="12.4609375" style="87" customWidth="1"/>
    <col min="14" max="19" width="8.84375" style="87"/>
    <col min="20" max="21" width="10.4609375" style="87" bestFit="1" customWidth="1"/>
    <col min="22" max="16384" width="8.84375" style="87"/>
  </cols>
  <sheetData>
    <row r="1" spans="1:21" x14ac:dyDescent="0.4">
      <c r="A1" s="99" t="s">
        <v>0</v>
      </c>
      <c r="B1" s="100" t="s">
        <v>252</v>
      </c>
      <c r="C1" s="100" t="s">
        <v>341</v>
      </c>
      <c r="D1" s="100" t="s">
        <v>2</v>
      </c>
      <c r="E1" s="101" t="s">
        <v>3</v>
      </c>
      <c r="F1" s="100" t="s">
        <v>4</v>
      </c>
      <c r="G1" s="100" t="s">
        <v>325</v>
      </c>
      <c r="H1" s="100" t="s">
        <v>524</v>
      </c>
      <c r="I1" s="100" t="s">
        <v>6</v>
      </c>
      <c r="J1" s="101" t="s">
        <v>7</v>
      </c>
      <c r="K1" s="100" t="s">
        <v>300</v>
      </c>
      <c r="L1" s="102" t="s">
        <v>301</v>
      </c>
      <c r="M1" s="86"/>
    </row>
    <row r="2" spans="1:21" x14ac:dyDescent="0.4">
      <c r="A2" s="88">
        <v>43831</v>
      </c>
      <c r="B2" s="89" t="s">
        <v>253</v>
      </c>
      <c r="C2" s="89" t="s">
        <v>530</v>
      </c>
      <c r="D2" s="89" t="s">
        <v>242</v>
      </c>
      <c r="E2" s="90">
        <v>675000</v>
      </c>
      <c r="F2" s="89">
        <v>80</v>
      </c>
      <c r="G2" s="91">
        <v>54000000</v>
      </c>
      <c r="H2" s="91">
        <v>405000</v>
      </c>
      <c r="I2" s="91">
        <v>67500</v>
      </c>
      <c r="J2" s="91">
        <v>135000</v>
      </c>
      <c r="K2" s="91">
        <v>26898750</v>
      </c>
      <c r="L2" s="92">
        <v>26898750</v>
      </c>
      <c r="M2" s="103"/>
    </row>
    <row r="3" spans="1:21" x14ac:dyDescent="0.4">
      <c r="A3" s="88">
        <v>43833</v>
      </c>
      <c r="B3" s="89" t="s">
        <v>271</v>
      </c>
      <c r="C3" s="89" t="s">
        <v>529</v>
      </c>
      <c r="D3" s="89" t="s">
        <v>242</v>
      </c>
      <c r="E3" s="90">
        <v>675000</v>
      </c>
      <c r="F3" s="89">
        <v>99</v>
      </c>
      <c r="G3" s="91">
        <v>66825000</v>
      </c>
      <c r="H3" s="91">
        <v>0</v>
      </c>
      <c r="I3" s="91">
        <v>50120</v>
      </c>
      <c r="J3" s="91">
        <v>167060</v>
      </c>
      <c r="K3" s="91">
        <v>67042180</v>
      </c>
      <c r="L3" s="92">
        <v>0</v>
      </c>
      <c r="M3" s="103"/>
      <c r="T3" s="104"/>
      <c r="U3" s="103"/>
    </row>
    <row r="4" spans="1:21" x14ac:dyDescent="0.4">
      <c r="A4" s="88">
        <v>43834</v>
      </c>
      <c r="B4" s="89" t="s">
        <v>254</v>
      </c>
      <c r="C4" s="89" t="s">
        <v>530</v>
      </c>
      <c r="D4" s="89" t="s">
        <v>248</v>
      </c>
      <c r="E4" s="90">
        <v>360000</v>
      </c>
      <c r="F4" s="89">
        <v>97</v>
      </c>
      <c r="G4" s="91">
        <v>34920000</v>
      </c>
      <c r="H4" s="91">
        <v>261900</v>
      </c>
      <c r="I4" s="91">
        <v>26190</v>
      </c>
      <c r="J4" s="91">
        <v>87300</v>
      </c>
      <c r="K4" s="91">
        <v>26078693</v>
      </c>
      <c r="L4" s="92">
        <v>8692897</v>
      </c>
      <c r="M4" s="103"/>
      <c r="T4" s="104"/>
      <c r="U4" s="103"/>
    </row>
    <row r="5" spans="1:21" x14ac:dyDescent="0.4">
      <c r="A5" s="88">
        <v>43836</v>
      </c>
      <c r="B5" s="89" t="s">
        <v>272</v>
      </c>
      <c r="C5" s="89" t="s">
        <v>530</v>
      </c>
      <c r="D5" s="89" t="s">
        <v>249</v>
      </c>
      <c r="E5" s="90">
        <v>517500</v>
      </c>
      <c r="F5" s="89">
        <v>91</v>
      </c>
      <c r="G5" s="91">
        <v>47092500</v>
      </c>
      <c r="H5" s="91">
        <v>0</v>
      </c>
      <c r="I5" s="91">
        <v>70640</v>
      </c>
      <c r="J5" s="91">
        <v>117730</v>
      </c>
      <c r="K5" s="91">
        <v>35460653</v>
      </c>
      <c r="L5" s="92">
        <v>11820217</v>
      </c>
      <c r="M5" s="103"/>
      <c r="T5" s="104"/>
      <c r="U5" s="103"/>
    </row>
    <row r="6" spans="1:21" x14ac:dyDescent="0.4">
      <c r="A6" s="88">
        <v>43837</v>
      </c>
      <c r="B6" s="89" t="s">
        <v>255</v>
      </c>
      <c r="C6" s="89" t="s">
        <v>530</v>
      </c>
      <c r="D6" s="89" t="s">
        <v>249</v>
      </c>
      <c r="E6" s="90">
        <v>517500</v>
      </c>
      <c r="F6" s="89">
        <v>98</v>
      </c>
      <c r="G6" s="91">
        <v>50715000</v>
      </c>
      <c r="H6" s="91">
        <v>0</v>
      </c>
      <c r="I6" s="91">
        <v>76070</v>
      </c>
      <c r="J6" s="91">
        <v>126790</v>
      </c>
      <c r="K6" s="91">
        <v>50917860</v>
      </c>
      <c r="L6" s="92">
        <v>0</v>
      </c>
      <c r="M6" s="103"/>
      <c r="T6" s="104"/>
      <c r="U6" s="103"/>
    </row>
    <row r="7" spans="1:21" x14ac:dyDescent="0.4">
      <c r="A7" s="88">
        <v>43838</v>
      </c>
      <c r="B7" s="89" t="s">
        <v>273</v>
      </c>
      <c r="C7" s="89" t="s">
        <v>530</v>
      </c>
      <c r="D7" s="89" t="s">
        <v>246</v>
      </c>
      <c r="E7" s="90">
        <v>562500</v>
      </c>
      <c r="F7" s="89">
        <v>77</v>
      </c>
      <c r="G7" s="91">
        <v>43312500</v>
      </c>
      <c r="H7" s="91">
        <v>324840</v>
      </c>
      <c r="I7" s="91">
        <v>43310</v>
      </c>
      <c r="J7" s="91">
        <v>108280</v>
      </c>
      <c r="K7" s="91">
        <v>32354438</v>
      </c>
      <c r="L7" s="92">
        <v>10784812</v>
      </c>
      <c r="M7" s="103"/>
      <c r="T7" s="104"/>
      <c r="U7" s="103"/>
    </row>
    <row r="8" spans="1:21" x14ac:dyDescent="0.4">
      <c r="A8" s="88">
        <v>43840</v>
      </c>
      <c r="B8" s="89" t="s">
        <v>274</v>
      </c>
      <c r="C8" s="89" t="s">
        <v>529</v>
      </c>
      <c r="D8" s="89" t="s">
        <v>242</v>
      </c>
      <c r="E8" s="90">
        <v>675000</v>
      </c>
      <c r="F8" s="89">
        <v>88</v>
      </c>
      <c r="G8" s="91">
        <v>59400000</v>
      </c>
      <c r="H8" s="91">
        <v>297000</v>
      </c>
      <c r="I8" s="91">
        <v>59400</v>
      </c>
      <c r="J8" s="91">
        <v>148500</v>
      </c>
      <c r="K8" s="91">
        <v>29655450</v>
      </c>
      <c r="L8" s="92">
        <v>29655450</v>
      </c>
      <c r="M8" s="103"/>
      <c r="N8" s="93"/>
      <c r="O8" s="93"/>
      <c r="T8" s="104"/>
      <c r="U8" s="103"/>
    </row>
    <row r="9" spans="1:21" x14ac:dyDescent="0.4">
      <c r="A9" s="88">
        <v>43841</v>
      </c>
      <c r="B9" s="89" t="s">
        <v>268</v>
      </c>
      <c r="C9" s="89" t="s">
        <v>529</v>
      </c>
      <c r="D9" s="89" t="s">
        <v>246</v>
      </c>
      <c r="E9" s="90">
        <v>562500</v>
      </c>
      <c r="F9" s="89">
        <v>78</v>
      </c>
      <c r="G9" s="91">
        <v>43875000</v>
      </c>
      <c r="H9" s="91">
        <v>0</v>
      </c>
      <c r="I9" s="91">
        <v>76780</v>
      </c>
      <c r="J9" s="91">
        <v>109690</v>
      </c>
      <c r="K9" s="91">
        <v>44061470</v>
      </c>
      <c r="L9" s="92">
        <v>0</v>
      </c>
      <c r="M9" s="103"/>
      <c r="N9" s="93"/>
      <c r="O9" s="93"/>
      <c r="T9" s="104"/>
      <c r="U9" s="103"/>
    </row>
    <row r="10" spans="1:21" x14ac:dyDescent="0.4">
      <c r="A10" s="88">
        <v>43843</v>
      </c>
      <c r="B10" s="89" t="s">
        <v>262</v>
      </c>
      <c r="C10" s="89" t="s">
        <v>530</v>
      </c>
      <c r="D10" s="89" t="s">
        <v>245</v>
      </c>
      <c r="E10" s="90">
        <v>720000</v>
      </c>
      <c r="F10" s="89">
        <v>100</v>
      </c>
      <c r="G10" s="91">
        <v>72000000</v>
      </c>
      <c r="H10" s="91">
        <v>540000</v>
      </c>
      <c r="I10" s="91">
        <v>144000</v>
      </c>
      <c r="J10" s="91">
        <v>180000</v>
      </c>
      <c r="K10" s="91">
        <v>0</v>
      </c>
      <c r="L10" s="92">
        <v>71784000</v>
      </c>
      <c r="M10" s="103"/>
      <c r="N10" s="93"/>
      <c r="O10" s="93"/>
      <c r="T10" s="104"/>
      <c r="U10" s="103"/>
    </row>
    <row r="11" spans="1:21" x14ac:dyDescent="0.4">
      <c r="A11" s="88">
        <v>43844</v>
      </c>
      <c r="B11" s="89" t="s">
        <v>256</v>
      </c>
      <c r="C11" s="89" t="s">
        <v>529</v>
      </c>
      <c r="D11" s="89" t="s">
        <v>247</v>
      </c>
      <c r="E11" s="90">
        <v>495000</v>
      </c>
      <c r="F11" s="89">
        <v>78</v>
      </c>
      <c r="G11" s="91">
        <v>38610000</v>
      </c>
      <c r="H11" s="91">
        <v>289580</v>
      </c>
      <c r="I11" s="91">
        <v>48260</v>
      </c>
      <c r="J11" s="91">
        <v>96530</v>
      </c>
      <c r="K11" s="91">
        <v>38465210</v>
      </c>
      <c r="L11" s="92">
        <v>0</v>
      </c>
      <c r="M11" s="103"/>
      <c r="N11" s="93"/>
      <c r="O11" s="93"/>
      <c r="T11" s="104"/>
      <c r="U11" s="103"/>
    </row>
    <row r="12" spans="1:21" x14ac:dyDescent="0.4">
      <c r="A12" s="88">
        <v>43846</v>
      </c>
      <c r="B12" s="89" t="s">
        <v>275</v>
      </c>
      <c r="C12" s="89" t="s">
        <v>530</v>
      </c>
      <c r="D12" s="89" t="s">
        <v>242</v>
      </c>
      <c r="E12" s="90">
        <v>675000</v>
      </c>
      <c r="F12" s="89">
        <v>90</v>
      </c>
      <c r="G12" s="91">
        <v>60750000</v>
      </c>
      <c r="H12" s="91">
        <v>0</v>
      </c>
      <c r="I12" s="91">
        <v>106310</v>
      </c>
      <c r="J12" s="91">
        <v>151880</v>
      </c>
      <c r="K12" s="91">
        <v>45756143</v>
      </c>
      <c r="L12" s="92">
        <v>15252047</v>
      </c>
      <c r="M12" s="103"/>
      <c r="N12" s="93"/>
      <c r="O12" s="93"/>
      <c r="T12" s="104"/>
      <c r="U12" s="103"/>
    </row>
    <row r="13" spans="1:21" x14ac:dyDescent="0.4">
      <c r="A13" s="88">
        <v>43847</v>
      </c>
      <c r="B13" s="89" t="s">
        <v>276</v>
      </c>
      <c r="C13" s="89" t="s">
        <v>530</v>
      </c>
      <c r="D13" s="89" t="s">
        <v>242</v>
      </c>
      <c r="E13" s="90">
        <v>675000</v>
      </c>
      <c r="F13" s="89">
        <v>86</v>
      </c>
      <c r="G13" s="91">
        <v>58050000</v>
      </c>
      <c r="H13" s="91">
        <v>435380</v>
      </c>
      <c r="I13" s="91">
        <v>58050</v>
      </c>
      <c r="J13" s="91">
        <v>145130</v>
      </c>
      <c r="K13" s="91">
        <v>0</v>
      </c>
      <c r="L13" s="92">
        <v>57817800</v>
      </c>
      <c r="M13" s="103"/>
      <c r="N13" s="93"/>
      <c r="O13" s="93"/>
    </row>
    <row r="14" spans="1:21" x14ac:dyDescent="0.4">
      <c r="A14" s="88">
        <v>43848</v>
      </c>
      <c r="B14" s="89" t="s">
        <v>263</v>
      </c>
      <c r="C14" s="89" t="s">
        <v>529</v>
      </c>
      <c r="D14" s="89" t="s">
        <v>251</v>
      </c>
      <c r="E14" s="90">
        <v>1350000</v>
      </c>
      <c r="F14" s="89">
        <v>99</v>
      </c>
      <c r="G14" s="91">
        <v>133650000</v>
      </c>
      <c r="H14" s="91">
        <v>668250</v>
      </c>
      <c r="I14" s="91">
        <v>233890</v>
      </c>
      <c r="J14" s="91">
        <v>334130</v>
      </c>
      <c r="K14" s="91">
        <v>66774885</v>
      </c>
      <c r="L14" s="92">
        <v>66774885</v>
      </c>
      <c r="M14" s="103"/>
      <c r="N14" s="93"/>
      <c r="O14" s="93"/>
    </row>
    <row r="15" spans="1:21" x14ac:dyDescent="0.4">
      <c r="A15" s="88">
        <v>43849</v>
      </c>
      <c r="B15" s="89" t="s">
        <v>269</v>
      </c>
      <c r="C15" s="89" t="s">
        <v>529</v>
      </c>
      <c r="D15" s="89" t="s">
        <v>243</v>
      </c>
      <c r="E15" s="90">
        <v>540000</v>
      </c>
      <c r="F15" s="89">
        <v>83</v>
      </c>
      <c r="G15" s="91">
        <v>44820000</v>
      </c>
      <c r="H15" s="91">
        <v>0</v>
      </c>
      <c r="I15" s="91">
        <v>44820</v>
      </c>
      <c r="J15" s="91">
        <v>112050</v>
      </c>
      <c r="K15" s="91">
        <v>0</v>
      </c>
      <c r="L15" s="92">
        <v>44976870</v>
      </c>
      <c r="M15" s="103"/>
      <c r="N15" s="93"/>
      <c r="O15" s="93"/>
    </row>
    <row r="16" spans="1:21" x14ac:dyDescent="0.4">
      <c r="A16" s="88">
        <v>43850</v>
      </c>
      <c r="B16" s="89" t="s">
        <v>277</v>
      </c>
      <c r="C16" s="89" t="s">
        <v>530</v>
      </c>
      <c r="D16" s="89" t="s">
        <v>246</v>
      </c>
      <c r="E16" s="90">
        <v>562500</v>
      </c>
      <c r="F16" s="89">
        <v>85</v>
      </c>
      <c r="G16" s="91">
        <v>47812500</v>
      </c>
      <c r="H16" s="91">
        <v>358590</v>
      </c>
      <c r="I16" s="91">
        <v>83670</v>
      </c>
      <c r="J16" s="91">
        <v>119530</v>
      </c>
      <c r="K16" s="91">
        <v>11914278</v>
      </c>
      <c r="L16" s="92">
        <v>35742832</v>
      </c>
      <c r="M16" s="103"/>
    </row>
    <row r="17" spans="1:13" x14ac:dyDescent="0.4">
      <c r="A17" s="88">
        <v>43850</v>
      </c>
      <c r="B17" s="89" t="s">
        <v>257</v>
      </c>
      <c r="C17" s="89" t="s">
        <v>530</v>
      </c>
      <c r="D17" s="89" t="s">
        <v>248</v>
      </c>
      <c r="E17" s="90">
        <v>360000</v>
      </c>
      <c r="F17" s="89">
        <v>95</v>
      </c>
      <c r="G17" s="91">
        <v>34200000</v>
      </c>
      <c r="H17" s="91">
        <v>171000</v>
      </c>
      <c r="I17" s="91">
        <v>59850</v>
      </c>
      <c r="J17" s="91">
        <v>85500</v>
      </c>
      <c r="K17" s="91">
        <v>34174350</v>
      </c>
      <c r="L17" s="92">
        <v>0</v>
      </c>
      <c r="M17" s="103"/>
    </row>
    <row r="18" spans="1:13" x14ac:dyDescent="0.4">
      <c r="A18" s="88">
        <v>43851</v>
      </c>
      <c r="B18" s="89" t="s">
        <v>278</v>
      </c>
      <c r="C18" s="89" t="s">
        <v>530</v>
      </c>
      <c r="D18" s="89" t="s">
        <v>243</v>
      </c>
      <c r="E18" s="90">
        <v>540000</v>
      </c>
      <c r="F18" s="89">
        <v>94</v>
      </c>
      <c r="G18" s="91">
        <v>50760000</v>
      </c>
      <c r="H18" s="91">
        <v>0</v>
      </c>
      <c r="I18" s="91">
        <v>38070</v>
      </c>
      <c r="J18" s="91">
        <v>126900</v>
      </c>
      <c r="K18" s="91">
        <v>50924970</v>
      </c>
      <c r="L18" s="92">
        <v>0</v>
      </c>
      <c r="M18" s="103"/>
    </row>
    <row r="19" spans="1:13" x14ac:dyDescent="0.4">
      <c r="A19" s="88">
        <v>43851</v>
      </c>
      <c r="B19" s="89" t="s">
        <v>264</v>
      </c>
      <c r="C19" s="89" t="s">
        <v>529</v>
      </c>
      <c r="D19" s="89" t="s">
        <v>244</v>
      </c>
      <c r="E19" s="90">
        <v>945000</v>
      </c>
      <c r="F19" s="89">
        <v>84</v>
      </c>
      <c r="G19" s="91">
        <v>79380000</v>
      </c>
      <c r="H19" s="91">
        <v>0</v>
      </c>
      <c r="I19" s="91">
        <v>99230</v>
      </c>
      <c r="J19" s="91">
        <v>198450</v>
      </c>
      <c r="K19" s="91">
        <v>19919420</v>
      </c>
      <c r="L19" s="92">
        <v>59758260</v>
      </c>
      <c r="M19" s="103"/>
    </row>
    <row r="20" spans="1:13" x14ac:dyDescent="0.4">
      <c r="A20" s="88">
        <v>43853</v>
      </c>
      <c r="B20" s="89" t="s">
        <v>279</v>
      </c>
      <c r="C20" s="89" t="s">
        <v>530</v>
      </c>
      <c r="D20" s="89" t="s">
        <v>249</v>
      </c>
      <c r="E20" s="90">
        <v>517500</v>
      </c>
      <c r="F20" s="89">
        <v>91</v>
      </c>
      <c r="G20" s="91">
        <v>47092500</v>
      </c>
      <c r="H20" s="91">
        <v>0</v>
      </c>
      <c r="I20" s="91">
        <v>82410</v>
      </c>
      <c r="J20" s="91">
        <v>117730</v>
      </c>
      <c r="K20" s="91">
        <v>47292640</v>
      </c>
      <c r="L20" s="92">
        <v>0</v>
      </c>
      <c r="M20" s="103"/>
    </row>
    <row r="21" spans="1:13" x14ac:dyDescent="0.4">
      <c r="A21" s="88">
        <v>43853</v>
      </c>
      <c r="B21" s="89" t="s">
        <v>270</v>
      </c>
      <c r="C21" s="89" t="s">
        <v>529</v>
      </c>
      <c r="D21" s="89" t="s">
        <v>243</v>
      </c>
      <c r="E21" s="90">
        <v>540000</v>
      </c>
      <c r="F21" s="89">
        <v>97</v>
      </c>
      <c r="G21" s="91">
        <v>52380000</v>
      </c>
      <c r="H21" s="91">
        <v>0</v>
      </c>
      <c r="I21" s="91">
        <v>91670</v>
      </c>
      <c r="J21" s="91">
        <v>130950</v>
      </c>
      <c r="K21" s="91">
        <v>26301310</v>
      </c>
      <c r="L21" s="92">
        <v>26301310</v>
      </c>
      <c r="M21" s="103"/>
    </row>
    <row r="22" spans="1:13" x14ac:dyDescent="0.4">
      <c r="A22" s="88">
        <v>43855</v>
      </c>
      <c r="B22" s="89" t="s">
        <v>265</v>
      </c>
      <c r="C22" s="89" t="s">
        <v>530</v>
      </c>
      <c r="D22" s="89" t="s">
        <v>247</v>
      </c>
      <c r="E22" s="90">
        <v>495000</v>
      </c>
      <c r="F22" s="89">
        <v>80</v>
      </c>
      <c r="G22" s="91">
        <v>39600000</v>
      </c>
      <c r="H22" s="91">
        <v>0</v>
      </c>
      <c r="I22" s="91">
        <v>59400</v>
      </c>
      <c r="J22" s="91">
        <v>99000</v>
      </c>
      <c r="K22" s="91">
        <v>39758400</v>
      </c>
      <c r="L22" s="92">
        <v>0</v>
      </c>
      <c r="M22" s="103"/>
    </row>
    <row r="23" spans="1:13" x14ac:dyDescent="0.4">
      <c r="A23" s="88">
        <v>43857</v>
      </c>
      <c r="B23" s="89" t="s">
        <v>258</v>
      </c>
      <c r="C23" s="89" t="s">
        <v>529</v>
      </c>
      <c r="D23" s="89" t="s">
        <v>251</v>
      </c>
      <c r="E23" s="90">
        <v>1350000</v>
      </c>
      <c r="F23" s="89">
        <v>92</v>
      </c>
      <c r="G23" s="91">
        <v>124200000</v>
      </c>
      <c r="H23" s="91">
        <v>621000</v>
      </c>
      <c r="I23" s="91">
        <v>155250</v>
      </c>
      <c r="J23" s="91">
        <v>310500</v>
      </c>
      <c r="K23" s="91">
        <v>124044750</v>
      </c>
      <c r="L23" s="92">
        <v>0</v>
      </c>
      <c r="M23" s="103"/>
    </row>
    <row r="24" spans="1:13" x14ac:dyDescent="0.4">
      <c r="A24" s="88">
        <v>43857</v>
      </c>
      <c r="B24" s="89" t="s">
        <v>280</v>
      </c>
      <c r="C24" s="89" t="s">
        <v>529</v>
      </c>
      <c r="D24" s="89" t="s">
        <v>245</v>
      </c>
      <c r="E24" s="90">
        <v>720000</v>
      </c>
      <c r="F24" s="89">
        <v>98</v>
      </c>
      <c r="G24" s="91">
        <v>70560000</v>
      </c>
      <c r="H24" s="91">
        <v>0</v>
      </c>
      <c r="I24" s="91">
        <v>123480</v>
      </c>
      <c r="J24" s="91">
        <v>176400</v>
      </c>
      <c r="K24" s="91">
        <v>70859880</v>
      </c>
      <c r="L24" s="92">
        <v>0</v>
      </c>
      <c r="M24" s="103"/>
    </row>
    <row r="25" spans="1:13" x14ac:dyDescent="0.4">
      <c r="A25" s="88">
        <v>43859</v>
      </c>
      <c r="B25" s="89" t="s">
        <v>259</v>
      </c>
      <c r="C25" s="89" t="s">
        <v>529</v>
      </c>
      <c r="D25" s="89" t="s">
        <v>249</v>
      </c>
      <c r="E25" s="90">
        <v>517500</v>
      </c>
      <c r="F25" s="89">
        <v>89</v>
      </c>
      <c r="G25" s="91">
        <v>46057500</v>
      </c>
      <c r="H25" s="91">
        <v>0</v>
      </c>
      <c r="I25" s="91">
        <v>46060</v>
      </c>
      <c r="J25" s="91">
        <v>115140</v>
      </c>
      <c r="K25" s="91">
        <v>11554675</v>
      </c>
      <c r="L25" s="92">
        <v>34664025</v>
      </c>
      <c r="M25" s="103"/>
    </row>
    <row r="26" spans="1:13" x14ac:dyDescent="0.4">
      <c r="A26" s="88">
        <v>43859</v>
      </c>
      <c r="B26" s="89" t="s">
        <v>281</v>
      </c>
      <c r="C26" s="89" t="s">
        <v>529</v>
      </c>
      <c r="D26" s="89" t="s">
        <v>251</v>
      </c>
      <c r="E26" s="90">
        <v>1350000</v>
      </c>
      <c r="F26" s="89">
        <v>97</v>
      </c>
      <c r="G26" s="91">
        <v>130950000</v>
      </c>
      <c r="H26" s="91">
        <v>0</v>
      </c>
      <c r="I26" s="91">
        <v>98210</v>
      </c>
      <c r="J26" s="91">
        <v>327380</v>
      </c>
      <c r="K26" s="91">
        <v>65687795</v>
      </c>
      <c r="L26" s="92">
        <v>65687795</v>
      </c>
      <c r="M26" s="103"/>
    </row>
    <row r="27" spans="1:13" x14ac:dyDescent="0.4">
      <c r="A27" s="88">
        <v>43861</v>
      </c>
      <c r="B27" s="89" t="s">
        <v>282</v>
      </c>
      <c r="C27" s="89" t="s">
        <v>530</v>
      </c>
      <c r="D27" s="89" t="s">
        <v>248</v>
      </c>
      <c r="E27" s="90">
        <v>360000</v>
      </c>
      <c r="F27" s="89">
        <v>100</v>
      </c>
      <c r="G27" s="91">
        <v>36000000</v>
      </c>
      <c r="H27" s="91">
        <v>270000</v>
      </c>
      <c r="I27" s="91">
        <v>36000</v>
      </c>
      <c r="J27" s="91">
        <v>90000</v>
      </c>
      <c r="K27" s="91">
        <v>35856000</v>
      </c>
      <c r="L27" s="92">
        <v>0</v>
      </c>
      <c r="M27" s="103"/>
    </row>
    <row r="28" spans="1:13" x14ac:dyDescent="0.4">
      <c r="A28" s="88">
        <v>43861</v>
      </c>
      <c r="B28" s="89" t="s">
        <v>266</v>
      </c>
      <c r="C28" s="89" t="s">
        <v>529</v>
      </c>
      <c r="D28" s="89" t="s">
        <v>242</v>
      </c>
      <c r="E28" s="90">
        <v>675000</v>
      </c>
      <c r="F28" s="89">
        <v>100</v>
      </c>
      <c r="G28" s="91">
        <v>67500000</v>
      </c>
      <c r="H28" s="91">
        <v>337500</v>
      </c>
      <c r="I28" s="91">
        <v>67500</v>
      </c>
      <c r="J28" s="91">
        <v>168750</v>
      </c>
      <c r="K28" s="91">
        <v>67398750</v>
      </c>
      <c r="L28" s="92">
        <v>0</v>
      </c>
      <c r="M28" s="103"/>
    </row>
    <row r="29" spans="1:13" x14ac:dyDescent="0.4">
      <c r="A29" s="88">
        <v>43863</v>
      </c>
      <c r="B29" s="89" t="s">
        <v>283</v>
      </c>
      <c r="C29" s="89" t="s">
        <v>529</v>
      </c>
      <c r="D29" s="89" t="s">
        <v>251</v>
      </c>
      <c r="E29" s="90">
        <v>1350000</v>
      </c>
      <c r="F29" s="89">
        <v>89</v>
      </c>
      <c r="G29" s="91">
        <v>120150000</v>
      </c>
      <c r="H29" s="91">
        <v>0</v>
      </c>
      <c r="I29" s="91">
        <v>180230</v>
      </c>
      <c r="J29" s="91">
        <v>300380</v>
      </c>
      <c r="K29" s="91">
        <v>30157653</v>
      </c>
      <c r="L29" s="92">
        <v>90472957</v>
      </c>
      <c r="M29" s="103"/>
    </row>
    <row r="30" spans="1:13" x14ac:dyDescent="0.4">
      <c r="A30" s="88">
        <v>43864</v>
      </c>
      <c r="B30" s="89" t="s">
        <v>267</v>
      </c>
      <c r="C30" s="89" t="s">
        <v>530</v>
      </c>
      <c r="D30" s="89" t="s">
        <v>250</v>
      </c>
      <c r="E30" s="90">
        <v>1192500</v>
      </c>
      <c r="F30" s="89">
        <v>81</v>
      </c>
      <c r="G30" s="91">
        <v>96592500</v>
      </c>
      <c r="H30" s="91">
        <v>0</v>
      </c>
      <c r="I30" s="91">
        <v>120740</v>
      </c>
      <c r="J30" s="91">
        <v>241480</v>
      </c>
      <c r="K30" s="91">
        <v>0</v>
      </c>
      <c r="L30" s="92">
        <v>96954720</v>
      </c>
      <c r="M30" s="103"/>
    </row>
    <row r="31" spans="1:13" x14ac:dyDescent="0.4">
      <c r="A31" s="88">
        <v>43865</v>
      </c>
      <c r="B31" s="89" t="s">
        <v>260</v>
      </c>
      <c r="C31" s="89" t="s">
        <v>530</v>
      </c>
      <c r="D31" s="89" t="s">
        <v>248</v>
      </c>
      <c r="E31" s="90">
        <v>360000</v>
      </c>
      <c r="F31" s="89">
        <v>88</v>
      </c>
      <c r="G31" s="91">
        <v>31680000</v>
      </c>
      <c r="H31" s="91">
        <v>237600</v>
      </c>
      <c r="I31" s="91">
        <v>31680</v>
      </c>
      <c r="J31" s="91">
        <v>79200</v>
      </c>
      <c r="K31" s="91">
        <v>15776640</v>
      </c>
      <c r="L31" s="92">
        <v>15776640</v>
      </c>
      <c r="M31" s="103"/>
    </row>
    <row r="32" spans="1:13" x14ac:dyDescent="0.4">
      <c r="A32" s="88">
        <v>43867</v>
      </c>
      <c r="B32" s="89" t="s">
        <v>261</v>
      </c>
      <c r="C32" s="89" t="s">
        <v>530</v>
      </c>
      <c r="D32" s="89" t="s">
        <v>247</v>
      </c>
      <c r="E32" s="90">
        <v>495000</v>
      </c>
      <c r="F32" s="89">
        <v>75</v>
      </c>
      <c r="G32" s="91">
        <v>37125000</v>
      </c>
      <c r="H32" s="91">
        <v>0</v>
      </c>
      <c r="I32" s="91">
        <v>64970</v>
      </c>
      <c r="J32" s="91">
        <v>92810</v>
      </c>
      <c r="K32" s="91">
        <v>9320695</v>
      </c>
      <c r="L32" s="92">
        <v>27962085</v>
      </c>
      <c r="M32" s="103"/>
    </row>
    <row r="33" spans="1:13" x14ac:dyDescent="0.4">
      <c r="A33" s="88">
        <v>43869</v>
      </c>
      <c r="B33" s="89" t="s">
        <v>284</v>
      </c>
      <c r="C33" s="89" t="s">
        <v>529</v>
      </c>
      <c r="D33" s="89" t="s">
        <v>243</v>
      </c>
      <c r="E33" s="90">
        <v>540000</v>
      </c>
      <c r="F33" s="89">
        <v>84</v>
      </c>
      <c r="G33" s="91">
        <v>45360000</v>
      </c>
      <c r="H33" s="91">
        <v>0</v>
      </c>
      <c r="I33" s="91">
        <v>90720</v>
      </c>
      <c r="J33" s="91">
        <v>113400</v>
      </c>
      <c r="K33" s="91">
        <v>0</v>
      </c>
      <c r="L33" s="92">
        <v>45564120</v>
      </c>
      <c r="M33" s="103"/>
    </row>
    <row r="34" spans="1:13" x14ac:dyDescent="0.4">
      <c r="A34" s="88">
        <v>43871</v>
      </c>
      <c r="B34" s="89" t="s">
        <v>285</v>
      </c>
      <c r="C34" s="89" t="s">
        <v>530</v>
      </c>
      <c r="D34" s="89" t="s">
        <v>249</v>
      </c>
      <c r="E34" s="90">
        <v>517500</v>
      </c>
      <c r="F34" s="89">
        <v>83</v>
      </c>
      <c r="G34" s="91">
        <v>42952500</v>
      </c>
      <c r="H34" s="91">
        <v>0</v>
      </c>
      <c r="I34" s="91">
        <v>64430</v>
      </c>
      <c r="J34" s="91">
        <v>107380</v>
      </c>
      <c r="K34" s="91">
        <v>21562155</v>
      </c>
      <c r="L34" s="92">
        <v>21562155</v>
      </c>
      <c r="M34" s="103"/>
    </row>
    <row r="35" spans="1:13" x14ac:dyDescent="0.4">
      <c r="A35" s="88">
        <v>43871</v>
      </c>
      <c r="B35" s="89" t="s">
        <v>286</v>
      </c>
      <c r="C35" s="89" t="s">
        <v>529</v>
      </c>
      <c r="D35" s="89" t="s">
        <v>247</v>
      </c>
      <c r="E35" s="90">
        <v>495000</v>
      </c>
      <c r="F35" s="89">
        <v>99</v>
      </c>
      <c r="G35" s="91">
        <v>49005000</v>
      </c>
      <c r="H35" s="91">
        <v>0</v>
      </c>
      <c r="I35" s="91">
        <v>85760</v>
      </c>
      <c r="J35" s="91">
        <v>122510</v>
      </c>
      <c r="K35" s="91">
        <v>49213270</v>
      </c>
      <c r="L35" s="92">
        <v>0</v>
      </c>
      <c r="M35" s="103"/>
    </row>
    <row r="36" spans="1:13" x14ac:dyDescent="0.4">
      <c r="A36" s="88">
        <v>43872</v>
      </c>
      <c r="B36" s="89" t="s">
        <v>287</v>
      </c>
      <c r="C36" s="89" t="s">
        <v>529</v>
      </c>
      <c r="D36" s="89" t="s">
        <v>243</v>
      </c>
      <c r="E36" s="90">
        <v>540000</v>
      </c>
      <c r="F36" s="89">
        <v>88</v>
      </c>
      <c r="G36" s="91">
        <v>47520000</v>
      </c>
      <c r="H36" s="91">
        <v>0</v>
      </c>
      <c r="I36" s="91">
        <v>47520</v>
      </c>
      <c r="J36" s="91">
        <v>118800</v>
      </c>
      <c r="K36" s="91">
        <v>0</v>
      </c>
      <c r="L36" s="92">
        <v>47686320</v>
      </c>
      <c r="M36" s="103"/>
    </row>
    <row r="37" spans="1:13" x14ac:dyDescent="0.4">
      <c r="A37" s="88">
        <v>43872</v>
      </c>
      <c r="B37" s="89" t="s">
        <v>288</v>
      </c>
      <c r="C37" s="89" t="s">
        <v>530</v>
      </c>
      <c r="D37" s="89" t="s">
        <v>245</v>
      </c>
      <c r="E37" s="90">
        <v>720000</v>
      </c>
      <c r="F37" s="89">
        <v>82</v>
      </c>
      <c r="G37" s="91">
        <v>59040000</v>
      </c>
      <c r="H37" s="91">
        <v>0</v>
      </c>
      <c r="I37" s="91">
        <v>88560</v>
      </c>
      <c r="J37" s="91">
        <v>147600</v>
      </c>
      <c r="K37" s="91">
        <v>59276160</v>
      </c>
      <c r="L37" s="92">
        <v>0</v>
      </c>
      <c r="M37" s="103"/>
    </row>
    <row r="38" spans="1:13" x14ac:dyDescent="0.4">
      <c r="A38" s="88">
        <v>43873</v>
      </c>
      <c r="B38" s="89" t="s">
        <v>289</v>
      </c>
      <c r="C38" s="89" t="s">
        <v>530</v>
      </c>
      <c r="D38" s="89" t="s">
        <v>245</v>
      </c>
      <c r="E38" s="90">
        <v>720000</v>
      </c>
      <c r="F38" s="89">
        <v>83</v>
      </c>
      <c r="G38" s="91">
        <v>59760000</v>
      </c>
      <c r="H38" s="91">
        <v>0</v>
      </c>
      <c r="I38" s="91">
        <v>104580</v>
      </c>
      <c r="J38" s="91">
        <v>149400</v>
      </c>
      <c r="K38" s="91">
        <v>60013980</v>
      </c>
      <c r="L38" s="92">
        <v>0</v>
      </c>
      <c r="M38" s="103"/>
    </row>
    <row r="39" spans="1:13" x14ac:dyDescent="0.4">
      <c r="A39" s="88">
        <v>43873</v>
      </c>
      <c r="B39" s="89" t="s">
        <v>290</v>
      </c>
      <c r="C39" s="89" t="s">
        <v>529</v>
      </c>
      <c r="D39" s="89" t="s">
        <v>250</v>
      </c>
      <c r="E39" s="90">
        <v>1192500</v>
      </c>
      <c r="F39" s="89">
        <v>87</v>
      </c>
      <c r="G39" s="91">
        <v>103747500</v>
      </c>
      <c r="H39" s="91">
        <v>0</v>
      </c>
      <c r="I39" s="91">
        <v>77810</v>
      </c>
      <c r="J39" s="91">
        <v>259370</v>
      </c>
      <c r="K39" s="91">
        <v>104084680</v>
      </c>
      <c r="L39" s="92">
        <v>0</v>
      </c>
      <c r="M39" s="103"/>
    </row>
    <row r="40" spans="1:13" x14ac:dyDescent="0.4">
      <c r="A40" s="88">
        <v>43874</v>
      </c>
      <c r="B40" s="89" t="s">
        <v>291</v>
      </c>
      <c r="C40" s="89" t="s">
        <v>530</v>
      </c>
      <c r="D40" s="89" t="s">
        <v>248</v>
      </c>
      <c r="E40" s="90">
        <v>360000</v>
      </c>
      <c r="F40" s="89">
        <v>87</v>
      </c>
      <c r="G40" s="91">
        <v>31320000</v>
      </c>
      <c r="H40" s="91">
        <v>0</v>
      </c>
      <c r="I40" s="91">
        <v>46980</v>
      </c>
      <c r="J40" s="91">
        <v>78300</v>
      </c>
      <c r="K40" s="91">
        <v>31445280</v>
      </c>
      <c r="L40" s="92">
        <v>0</v>
      </c>
      <c r="M40" s="103"/>
    </row>
    <row r="41" spans="1:13" x14ac:dyDescent="0.4">
      <c r="A41" s="88">
        <v>43874</v>
      </c>
      <c r="B41" s="89" t="s">
        <v>292</v>
      </c>
      <c r="C41" s="89" t="s">
        <v>530</v>
      </c>
      <c r="D41" s="89" t="s">
        <v>246</v>
      </c>
      <c r="E41" s="90">
        <v>562500</v>
      </c>
      <c r="F41" s="89">
        <v>82</v>
      </c>
      <c r="G41" s="91">
        <v>46125000</v>
      </c>
      <c r="H41" s="91">
        <v>0</v>
      </c>
      <c r="I41" s="91">
        <v>92250</v>
      </c>
      <c r="J41" s="91">
        <v>115310</v>
      </c>
      <c r="K41" s="91">
        <v>46332560</v>
      </c>
      <c r="L41" s="92">
        <v>0</v>
      </c>
      <c r="M41" s="103"/>
    </row>
    <row r="42" spans="1:13" x14ac:dyDescent="0.4">
      <c r="A42" s="88">
        <v>43876</v>
      </c>
      <c r="B42" s="89" t="s">
        <v>293</v>
      </c>
      <c r="C42" s="89" t="s">
        <v>530</v>
      </c>
      <c r="D42" s="89" t="s">
        <v>242</v>
      </c>
      <c r="E42" s="90">
        <v>675000</v>
      </c>
      <c r="F42" s="89">
        <v>95</v>
      </c>
      <c r="G42" s="91">
        <v>64125000</v>
      </c>
      <c r="H42" s="91">
        <v>0</v>
      </c>
      <c r="I42" s="91">
        <v>128250</v>
      </c>
      <c r="J42" s="91">
        <v>160310</v>
      </c>
      <c r="K42" s="91">
        <v>64413560</v>
      </c>
      <c r="L42" s="92">
        <v>0</v>
      </c>
      <c r="M42" s="103"/>
    </row>
    <row r="43" spans="1:13" x14ac:dyDescent="0.4">
      <c r="A43" s="88">
        <v>43877</v>
      </c>
      <c r="B43" s="89" t="s">
        <v>294</v>
      </c>
      <c r="C43" s="89" t="s">
        <v>530</v>
      </c>
      <c r="D43" s="89" t="s">
        <v>244</v>
      </c>
      <c r="E43" s="90">
        <v>945000</v>
      </c>
      <c r="F43" s="89">
        <v>85</v>
      </c>
      <c r="G43" s="91">
        <v>80325000</v>
      </c>
      <c r="H43" s="91">
        <v>0</v>
      </c>
      <c r="I43" s="91">
        <v>80330</v>
      </c>
      <c r="J43" s="91">
        <v>200810</v>
      </c>
      <c r="K43" s="91">
        <v>60454605</v>
      </c>
      <c r="L43" s="92">
        <v>20151535</v>
      </c>
      <c r="M43" s="103"/>
    </row>
    <row r="44" spans="1:13" x14ac:dyDescent="0.4">
      <c r="A44" s="88">
        <v>43878</v>
      </c>
      <c r="B44" s="89" t="s">
        <v>295</v>
      </c>
      <c r="C44" s="89" t="s">
        <v>530</v>
      </c>
      <c r="D44" s="89" t="s">
        <v>242</v>
      </c>
      <c r="E44" s="90">
        <v>675000</v>
      </c>
      <c r="F44" s="89">
        <v>76</v>
      </c>
      <c r="G44" s="91">
        <v>51300000</v>
      </c>
      <c r="H44" s="91">
        <v>0</v>
      </c>
      <c r="I44" s="91">
        <v>51300</v>
      </c>
      <c r="J44" s="91">
        <v>128250</v>
      </c>
      <c r="K44" s="91">
        <v>51479550</v>
      </c>
      <c r="L44" s="92">
        <v>0</v>
      </c>
      <c r="M44" s="103"/>
    </row>
    <row r="45" spans="1:13" x14ac:dyDescent="0.4">
      <c r="A45" s="88">
        <v>43878</v>
      </c>
      <c r="B45" s="89" t="s">
        <v>296</v>
      </c>
      <c r="C45" s="89" t="s">
        <v>530</v>
      </c>
      <c r="D45" s="89" t="s">
        <v>242</v>
      </c>
      <c r="E45" s="90">
        <v>675000</v>
      </c>
      <c r="F45" s="89">
        <v>93</v>
      </c>
      <c r="G45" s="91">
        <v>62775000</v>
      </c>
      <c r="H45" s="91">
        <v>0</v>
      </c>
      <c r="I45" s="91">
        <v>78470</v>
      </c>
      <c r="J45" s="91">
        <v>156940</v>
      </c>
      <c r="K45" s="91">
        <v>63010410</v>
      </c>
      <c r="L45" s="92">
        <v>0</v>
      </c>
      <c r="M45" s="103"/>
    </row>
    <row r="46" spans="1:13" x14ac:dyDescent="0.4">
      <c r="A46" s="88">
        <v>43880</v>
      </c>
      <c r="B46" s="89" t="s">
        <v>297</v>
      </c>
      <c r="C46" s="89" t="s">
        <v>530</v>
      </c>
      <c r="D46" s="89" t="s">
        <v>242</v>
      </c>
      <c r="E46" s="90">
        <v>675000</v>
      </c>
      <c r="F46" s="89">
        <v>79</v>
      </c>
      <c r="G46" s="91">
        <v>53325000</v>
      </c>
      <c r="H46" s="91">
        <v>0</v>
      </c>
      <c r="I46" s="91">
        <v>79990</v>
      </c>
      <c r="J46" s="91">
        <v>133310</v>
      </c>
      <c r="K46" s="91">
        <v>53538300</v>
      </c>
      <c r="L46" s="92">
        <v>0</v>
      </c>
      <c r="M46" s="103"/>
    </row>
    <row r="47" spans="1:13" ht="15" thickBot="1" x14ac:dyDescent="0.45">
      <c r="A47" s="94">
        <v>43882</v>
      </c>
      <c r="B47" s="95" t="s">
        <v>298</v>
      </c>
      <c r="C47" s="95" t="s">
        <v>529</v>
      </c>
      <c r="D47" s="95" t="s">
        <v>242</v>
      </c>
      <c r="E47" s="96">
        <v>675000</v>
      </c>
      <c r="F47" s="95">
        <v>79</v>
      </c>
      <c r="G47" s="97">
        <v>53325000</v>
      </c>
      <c r="H47" s="97">
        <v>0</v>
      </c>
      <c r="I47" s="97">
        <v>53330</v>
      </c>
      <c r="J47" s="97">
        <v>133310</v>
      </c>
      <c r="K47" s="97">
        <v>53511640</v>
      </c>
      <c r="L47" s="98">
        <v>0</v>
      </c>
      <c r="M47" s="103"/>
    </row>
    <row r="48" spans="1:13" x14ac:dyDescent="0.4">
      <c r="A48" s="105"/>
      <c r="G48" s="103"/>
      <c r="H48" s="103"/>
      <c r="I48" s="103"/>
      <c r="J48" s="103"/>
      <c r="K48" s="103"/>
      <c r="L48" s="103"/>
      <c r="M48" s="103"/>
    </row>
    <row r="49" spans="1:13" x14ac:dyDescent="0.4">
      <c r="A49" s="105"/>
      <c r="G49" s="103"/>
      <c r="H49" s="103"/>
      <c r="I49" s="103"/>
      <c r="J49" s="103"/>
      <c r="K49" s="103"/>
      <c r="L49" s="103"/>
      <c r="M49" s="103"/>
    </row>
    <row r="50" spans="1:13" x14ac:dyDescent="0.4">
      <c r="A50" s="105"/>
      <c r="G50" s="103"/>
      <c r="H50" s="103"/>
      <c r="I50" s="103"/>
      <c r="J50" s="103"/>
      <c r="K50" s="103"/>
      <c r="L50" s="103"/>
      <c r="M50" s="103"/>
    </row>
    <row r="51" spans="1:13" x14ac:dyDescent="0.4">
      <c r="A51" s="105"/>
      <c r="G51" s="103"/>
      <c r="H51" s="103"/>
      <c r="I51" s="103"/>
      <c r="J51" s="103"/>
      <c r="K51" s="103"/>
      <c r="L51" s="103"/>
      <c r="M51" s="103"/>
    </row>
    <row r="52" spans="1:13" x14ac:dyDescent="0.4">
      <c r="A52" s="105"/>
      <c r="G52" s="103"/>
      <c r="H52" s="103"/>
      <c r="I52" s="103"/>
      <c r="J52" s="103"/>
      <c r="K52" s="103"/>
      <c r="L52" s="103"/>
      <c r="M52" s="103"/>
    </row>
    <row r="53" spans="1:13" x14ac:dyDescent="0.4">
      <c r="A53" s="105"/>
      <c r="G53" s="103"/>
      <c r="H53" s="103"/>
      <c r="I53" s="103"/>
      <c r="J53" s="103"/>
      <c r="K53" s="103"/>
      <c r="L53" s="103"/>
      <c r="M53" s="103"/>
    </row>
    <row r="54" spans="1:13" x14ac:dyDescent="0.4">
      <c r="A54" s="105"/>
      <c r="G54" s="103"/>
      <c r="H54" s="103"/>
      <c r="I54" s="103"/>
      <c r="J54" s="103"/>
      <c r="K54" s="103"/>
      <c r="L54" s="103"/>
      <c r="M54" s="103"/>
    </row>
    <row r="55" spans="1:13" x14ac:dyDescent="0.4">
      <c r="A55" s="105"/>
      <c r="G55" s="103"/>
      <c r="H55" s="103"/>
      <c r="I55" s="103"/>
      <c r="J55" s="103"/>
      <c r="K55" s="103"/>
      <c r="L55" s="103"/>
      <c r="M55" s="103"/>
    </row>
    <row r="56" spans="1:13" x14ac:dyDescent="0.4">
      <c r="A56" s="105"/>
      <c r="G56" s="103"/>
      <c r="H56" s="103"/>
      <c r="I56" s="103"/>
      <c r="J56" s="103"/>
      <c r="K56" s="103"/>
      <c r="L56" s="103"/>
      <c r="M56" s="103"/>
    </row>
    <row r="57" spans="1:13" x14ac:dyDescent="0.4">
      <c r="A57" s="105"/>
      <c r="G57" s="103"/>
      <c r="H57" s="103"/>
      <c r="I57" s="103"/>
      <c r="J57" s="103"/>
      <c r="K57" s="103"/>
      <c r="L57" s="103"/>
      <c r="M57" s="103"/>
    </row>
    <row r="58" spans="1:13" x14ac:dyDescent="0.4">
      <c r="A58" s="105"/>
      <c r="G58" s="103"/>
      <c r="H58" s="103"/>
      <c r="I58" s="103"/>
      <c r="J58" s="103"/>
      <c r="K58" s="103"/>
      <c r="L58" s="103"/>
      <c r="M58" s="103"/>
    </row>
    <row r="59" spans="1:13" x14ac:dyDescent="0.4">
      <c r="A59" s="105"/>
      <c r="G59" s="103"/>
      <c r="H59" s="103"/>
      <c r="I59" s="103"/>
      <c r="J59" s="103"/>
      <c r="K59" s="103"/>
      <c r="L59" s="103"/>
      <c r="M59" s="103"/>
    </row>
    <row r="60" spans="1:13" x14ac:dyDescent="0.4">
      <c r="A60" s="105"/>
      <c r="G60" s="103"/>
      <c r="H60" s="103"/>
      <c r="I60" s="103"/>
      <c r="J60" s="103"/>
      <c r="K60" s="103"/>
      <c r="L60" s="103"/>
      <c r="M60" s="103"/>
    </row>
    <row r="61" spans="1:13" x14ac:dyDescent="0.4">
      <c r="A61" s="105"/>
      <c r="G61" s="103"/>
      <c r="H61" s="103"/>
      <c r="I61" s="103"/>
      <c r="J61" s="103"/>
      <c r="K61" s="103"/>
      <c r="L61" s="103"/>
      <c r="M61" s="103"/>
    </row>
    <row r="62" spans="1:13" x14ac:dyDescent="0.4">
      <c r="A62" s="105"/>
      <c r="G62" s="103"/>
      <c r="H62" s="103"/>
      <c r="I62" s="103"/>
      <c r="J62" s="103"/>
      <c r="K62" s="103"/>
      <c r="L62" s="103"/>
      <c r="M62" s="103"/>
    </row>
    <row r="63" spans="1:13" x14ac:dyDescent="0.4">
      <c r="A63" s="105"/>
      <c r="G63" s="103"/>
      <c r="H63" s="103"/>
      <c r="I63" s="103"/>
      <c r="J63" s="103"/>
      <c r="K63" s="103"/>
      <c r="L63" s="103"/>
      <c r="M63" s="103"/>
    </row>
    <row r="64" spans="1:13" x14ac:dyDescent="0.4">
      <c r="A64" s="105"/>
      <c r="G64" s="103"/>
      <c r="H64" s="103"/>
      <c r="I64" s="103"/>
      <c r="J64" s="103"/>
      <c r="K64" s="103"/>
      <c r="L64" s="103"/>
      <c r="M64" s="103"/>
    </row>
    <row r="65" spans="1:13" x14ac:dyDescent="0.4">
      <c r="A65" s="105"/>
      <c r="G65" s="103"/>
      <c r="H65" s="103"/>
      <c r="I65" s="103"/>
      <c r="J65" s="103"/>
      <c r="K65" s="103"/>
      <c r="L65" s="103"/>
      <c r="M65" s="103"/>
    </row>
    <row r="66" spans="1:13" x14ac:dyDescent="0.4">
      <c r="A66" s="105"/>
      <c r="G66" s="103"/>
      <c r="H66" s="103"/>
      <c r="I66" s="103"/>
      <c r="J66" s="103"/>
      <c r="K66" s="103"/>
      <c r="L66" s="103"/>
      <c r="M66" s="103"/>
    </row>
    <row r="67" spans="1:13" x14ac:dyDescent="0.4">
      <c r="A67" s="105"/>
      <c r="G67" s="103"/>
      <c r="H67" s="103"/>
      <c r="I67" s="103"/>
      <c r="J67" s="103"/>
      <c r="K67" s="103"/>
      <c r="L67" s="103"/>
      <c r="M67" s="103"/>
    </row>
    <row r="68" spans="1:13" x14ac:dyDescent="0.4">
      <c r="A68" s="105"/>
      <c r="G68" s="103"/>
      <c r="H68" s="103"/>
      <c r="I68" s="103"/>
      <c r="J68" s="103"/>
      <c r="K68" s="103"/>
      <c r="L68" s="103"/>
      <c r="M68" s="103"/>
    </row>
    <row r="69" spans="1:13" x14ac:dyDescent="0.4">
      <c r="A69" s="105"/>
      <c r="G69" s="103"/>
      <c r="H69" s="103"/>
      <c r="I69" s="103"/>
      <c r="J69" s="103"/>
      <c r="K69" s="103"/>
      <c r="L69" s="103"/>
      <c r="M69" s="103"/>
    </row>
    <row r="70" spans="1:13" x14ac:dyDescent="0.4">
      <c r="A70" s="105"/>
      <c r="G70" s="103"/>
      <c r="H70" s="103"/>
      <c r="I70" s="103"/>
      <c r="J70" s="103"/>
      <c r="K70" s="103"/>
      <c r="L70" s="103"/>
      <c r="M70" s="103"/>
    </row>
    <row r="71" spans="1:13" x14ac:dyDescent="0.4">
      <c r="A71" s="105"/>
      <c r="G71" s="103"/>
      <c r="H71" s="103"/>
      <c r="I71" s="103"/>
      <c r="J71" s="103"/>
      <c r="K71" s="103"/>
      <c r="L71" s="103"/>
      <c r="M71" s="103"/>
    </row>
    <row r="72" spans="1:13" x14ac:dyDescent="0.4">
      <c r="A72" s="105"/>
      <c r="G72" s="103"/>
      <c r="H72" s="103"/>
      <c r="I72" s="103"/>
      <c r="J72" s="103"/>
      <c r="K72" s="103"/>
      <c r="L72" s="103"/>
      <c r="M72" s="103"/>
    </row>
    <row r="73" spans="1:13" x14ac:dyDescent="0.4">
      <c r="A73" s="105"/>
      <c r="G73" s="103"/>
      <c r="H73" s="103"/>
      <c r="I73" s="103"/>
      <c r="J73" s="103"/>
      <c r="K73" s="103"/>
      <c r="L73" s="103"/>
      <c r="M73" s="103"/>
    </row>
    <row r="74" spans="1:13" x14ac:dyDescent="0.4">
      <c r="A74" s="105"/>
      <c r="G74" s="103"/>
      <c r="H74" s="103"/>
      <c r="I74" s="103"/>
      <c r="J74" s="103"/>
      <c r="K74" s="103"/>
      <c r="L74" s="103"/>
      <c r="M74" s="103"/>
    </row>
    <row r="75" spans="1:13" x14ac:dyDescent="0.4">
      <c r="A75" s="105"/>
      <c r="G75" s="103"/>
      <c r="H75" s="103"/>
      <c r="I75" s="103"/>
      <c r="J75" s="103"/>
      <c r="K75" s="103"/>
      <c r="L75" s="103"/>
      <c r="M75" s="103"/>
    </row>
    <row r="76" spans="1:13" x14ac:dyDescent="0.4">
      <c r="A76" s="105"/>
      <c r="G76" s="103"/>
      <c r="H76" s="103"/>
      <c r="I76" s="103"/>
      <c r="J76" s="103"/>
      <c r="K76" s="103"/>
      <c r="L76" s="103"/>
      <c r="M76" s="103"/>
    </row>
    <row r="77" spans="1:13" x14ac:dyDescent="0.4">
      <c r="A77" s="105"/>
      <c r="G77" s="103"/>
      <c r="H77" s="103"/>
      <c r="I77" s="103"/>
      <c r="J77" s="103"/>
      <c r="K77" s="103"/>
      <c r="L77" s="103"/>
      <c r="M77" s="103"/>
    </row>
    <row r="78" spans="1:13" x14ac:dyDescent="0.4">
      <c r="A78" s="105"/>
      <c r="G78" s="103"/>
      <c r="H78" s="103"/>
      <c r="I78" s="103"/>
      <c r="J78" s="103"/>
      <c r="K78" s="103"/>
      <c r="L78" s="103"/>
      <c r="M78" s="103"/>
    </row>
    <row r="79" spans="1:13" x14ac:dyDescent="0.4">
      <c r="A79" s="105"/>
      <c r="G79" s="103"/>
      <c r="H79" s="103"/>
      <c r="I79" s="103"/>
      <c r="J79" s="103"/>
      <c r="K79" s="103"/>
      <c r="L79" s="103"/>
      <c r="M79" s="103"/>
    </row>
    <row r="80" spans="1:13" x14ac:dyDescent="0.4">
      <c r="A80" s="105"/>
      <c r="G80" s="103"/>
      <c r="H80" s="103"/>
      <c r="I80" s="103"/>
      <c r="J80" s="103"/>
      <c r="K80" s="103"/>
      <c r="L80" s="103"/>
      <c r="M80" s="103"/>
    </row>
    <row r="81" spans="1:13" x14ac:dyDescent="0.4">
      <c r="A81" s="105"/>
      <c r="G81" s="103"/>
      <c r="H81" s="103"/>
      <c r="I81" s="103"/>
      <c r="J81" s="103"/>
      <c r="K81" s="103"/>
      <c r="L81" s="103"/>
      <c r="M81" s="103"/>
    </row>
    <row r="82" spans="1:13" x14ac:dyDescent="0.4">
      <c r="A82" s="105"/>
      <c r="G82" s="103"/>
      <c r="H82" s="103"/>
      <c r="I82" s="103"/>
      <c r="J82" s="103"/>
      <c r="K82" s="103"/>
      <c r="L82" s="103"/>
      <c r="M82" s="103"/>
    </row>
    <row r="83" spans="1:13" x14ac:dyDescent="0.4">
      <c r="A83" s="105"/>
      <c r="G83" s="103"/>
      <c r="H83" s="103"/>
      <c r="I83" s="103"/>
      <c r="J83" s="103"/>
      <c r="K83" s="103"/>
      <c r="L83" s="103"/>
      <c r="M83" s="103"/>
    </row>
    <row r="84" spans="1:13" x14ac:dyDescent="0.4">
      <c r="A84" s="105"/>
      <c r="G84" s="103"/>
      <c r="H84" s="103"/>
      <c r="I84" s="103"/>
      <c r="J84" s="103"/>
      <c r="K84" s="103"/>
      <c r="L84" s="103"/>
      <c r="M84" s="103"/>
    </row>
    <row r="85" spans="1:13" x14ac:dyDescent="0.4">
      <c r="A85" s="105"/>
      <c r="G85" s="103"/>
      <c r="H85" s="103"/>
      <c r="I85" s="103"/>
      <c r="J85" s="103"/>
      <c r="K85" s="103"/>
      <c r="L85" s="103"/>
      <c r="M85" s="103"/>
    </row>
    <row r="86" spans="1:13" x14ac:dyDescent="0.4">
      <c r="A86" s="105"/>
      <c r="G86" s="103"/>
      <c r="H86" s="103"/>
      <c r="I86" s="103"/>
      <c r="J86" s="103"/>
      <c r="K86" s="103"/>
      <c r="L86" s="103"/>
      <c r="M86" s="103"/>
    </row>
    <row r="87" spans="1:13" x14ac:dyDescent="0.4">
      <c r="A87" s="105"/>
      <c r="G87" s="103"/>
      <c r="H87" s="103"/>
      <c r="I87" s="103"/>
      <c r="J87" s="103"/>
      <c r="K87" s="103"/>
      <c r="L87" s="103"/>
      <c r="M87" s="103"/>
    </row>
    <row r="88" spans="1:13" x14ac:dyDescent="0.4">
      <c r="A88" s="105"/>
      <c r="G88" s="103"/>
      <c r="H88" s="103"/>
      <c r="I88" s="103"/>
      <c r="J88" s="103"/>
      <c r="K88" s="103"/>
      <c r="L88" s="103"/>
      <c r="M88" s="103"/>
    </row>
    <row r="89" spans="1:13" x14ac:dyDescent="0.4">
      <c r="A89" s="105"/>
      <c r="G89" s="103"/>
      <c r="H89" s="103"/>
      <c r="I89" s="103"/>
      <c r="J89" s="103"/>
      <c r="K89" s="103"/>
      <c r="L89" s="103"/>
      <c r="M89" s="103"/>
    </row>
    <row r="90" spans="1:13" x14ac:dyDescent="0.4">
      <c r="A90" s="105"/>
      <c r="G90" s="103"/>
      <c r="H90" s="103"/>
      <c r="I90" s="103"/>
      <c r="J90" s="103"/>
      <c r="K90" s="103"/>
      <c r="L90" s="103"/>
      <c r="M90" s="103"/>
    </row>
    <row r="91" spans="1:13" x14ac:dyDescent="0.4">
      <c r="A91" s="105"/>
      <c r="G91" s="103"/>
      <c r="H91" s="103"/>
      <c r="I91" s="103"/>
      <c r="J91" s="103"/>
      <c r="K91" s="103"/>
      <c r="L91" s="103"/>
      <c r="M91" s="103"/>
    </row>
    <row r="92" spans="1:13" x14ac:dyDescent="0.4">
      <c r="A92" s="105"/>
      <c r="G92" s="103"/>
      <c r="H92" s="103"/>
      <c r="I92" s="103"/>
      <c r="J92" s="103"/>
      <c r="K92" s="103"/>
      <c r="L92" s="103"/>
      <c r="M92" s="103"/>
    </row>
    <row r="93" spans="1:13" x14ac:dyDescent="0.4">
      <c r="A93" s="105"/>
      <c r="G93" s="103"/>
      <c r="H93" s="103"/>
      <c r="I93" s="103"/>
      <c r="J93" s="103"/>
      <c r="K93" s="103"/>
      <c r="L93" s="103"/>
      <c r="M93" s="103"/>
    </row>
    <row r="94" spans="1:13" x14ac:dyDescent="0.4">
      <c r="A94" s="105"/>
      <c r="G94" s="103"/>
      <c r="H94" s="103"/>
      <c r="I94" s="103"/>
      <c r="J94" s="103"/>
      <c r="K94" s="103"/>
      <c r="L94" s="103"/>
      <c r="M94" s="103"/>
    </row>
    <row r="95" spans="1:13" x14ac:dyDescent="0.4">
      <c r="A95" s="105"/>
      <c r="G95" s="103"/>
      <c r="H95" s="103"/>
      <c r="I95" s="103"/>
      <c r="J95" s="103"/>
      <c r="K95" s="103"/>
      <c r="L95" s="103"/>
      <c r="M95" s="103"/>
    </row>
    <row r="96" spans="1:13" x14ac:dyDescent="0.4">
      <c r="A96" s="105"/>
      <c r="G96" s="103"/>
      <c r="H96" s="103"/>
      <c r="I96" s="103"/>
      <c r="J96" s="103"/>
      <c r="K96" s="103"/>
      <c r="L96" s="103"/>
      <c r="M96" s="103"/>
    </row>
    <row r="97" spans="1:13" x14ac:dyDescent="0.4">
      <c r="A97" s="105"/>
      <c r="G97" s="103"/>
      <c r="H97" s="103"/>
      <c r="I97" s="103"/>
      <c r="J97" s="103"/>
      <c r="K97" s="103"/>
      <c r="L97" s="103"/>
      <c r="M97" s="103"/>
    </row>
    <row r="98" spans="1:13" x14ac:dyDescent="0.4">
      <c r="A98" s="105"/>
      <c r="G98" s="103"/>
      <c r="H98" s="103"/>
      <c r="I98" s="103"/>
      <c r="J98" s="103"/>
      <c r="K98" s="103"/>
      <c r="L98" s="103"/>
      <c r="M98" s="103"/>
    </row>
    <row r="99" spans="1:13" x14ac:dyDescent="0.4">
      <c r="A99" s="105"/>
      <c r="G99" s="103"/>
      <c r="H99" s="103"/>
      <c r="I99" s="103"/>
      <c r="J99" s="103"/>
      <c r="K99" s="103"/>
      <c r="L99" s="103"/>
      <c r="M99" s="103"/>
    </row>
    <row r="100" spans="1:13" x14ac:dyDescent="0.4">
      <c r="A100" s="105"/>
      <c r="G100" s="103"/>
      <c r="H100" s="103"/>
      <c r="I100" s="103"/>
      <c r="J100" s="103"/>
      <c r="K100" s="103"/>
      <c r="L100" s="103"/>
      <c r="M100" s="103"/>
    </row>
    <row r="101" spans="1:13" x14ac:dyDescent="0.4">
      <c r="A101" s="105"/>
      <c r="G101" s="103"/>
      <c r="H101" s="103"/>
      <c r="I101" s="103"/>
      <c r="J101" s="103"/>
      <c r="K101" s="103"/>
      <c r="L101" s="103"/>
      <c r="M101" s="103"/>
    </row>
    <row r="102" spans="1:13" x14ac:dyDescent="0.4">
      <c r="A102" s="105"/>
      <c r="G102" s="103"/>
      <c r="H102" s="103"/>
      <c r="I102" s="103"/>
      <c r="J102" s="103"/>
      <c r="K102" s="103"/>
      <c r="L102" s="103"/>
      <c r="M102" s="103"/>
    </row>
    <row r="103" spans="1:13" x14ac:dyDescent="0.4">
      <c r="A103" s="105"/>
      <c r="G103" s="103"/>
      <c r="H103" s="103"/>
      <c r="I103" s="103"/>
      <c r="J103" s="103"/>
      <c r="K103" s="103"/>
      <c r="L103" s="103"/>
      <c r="M103" s="103"/>
    </row>
    <row r="104" spans="1:13" x14ac:dyDescent="0.4">
      <c r="A104" s="105"/>
      <c r="G104" s="103"/>
      <c r="H104" s="103"/>
      <c r="I104" s="103"/>
      <c r="J104" s="103"/>
      <c r="K104" s="103"/>
      <c r="L104" s="103"/>
      <c r="M104" s="103"/>
    </row>
    <row r="105" spans="1:13" x14ac:dyDescent="0.4">
      <c r="A105" s="105"/>
      <c r="G105" s="103"/>
      <c r="H105" s="103"/>
      <c r="I105" s="103"/>
      <c r="J105" s="103"/>
      <c r="K105" s="103"/>
      <c r="L105" s="103"/>
      <c r="M105" s="103"/>
    </row>
    <row r="106" spans="1:13" x14ac:dyDescent="0.4">
      <c r="A106" s="105"/>
      <c r="G106" s="103"/>
      <c r="H106" s="103"/>
      <c r="I106" s="103"/>
      <c r="J106" s="103"/>
      <c r="K106" s="103"/>
      <c r="L106" s="103"/>
      <c r="M106" s="103"/>
    </row>
    <row r="107" spans="1:13" x14ac:dyDescent="0.4">
      <c r="A107" s="105"/>
    </row>
    <row r="108" spans="1:13" x14ac:dyDescent="0.4">
      <c r="A108" s="105"/>
    </row>
    <row r="109" spans="1:13" x14ac:dyDescent="0.4">
      <c r="A109" s="105"/>
    </row>
    <row r="110" spans="1:13" x14ac:dyDescent="0.4">
      <c r="A110" s="105"/>
    </row>
    <row r="111" spans="1:13" x14ac:dyDescent="0.4">
      <c r="A111" s="105"/>
    </row>
    <row r="112" spans="1:13" x14ac:dyDescent="0.4">
      <c r="A112" s="105"/>
    </row>
    <row r="113" spans="1:1" x14ac:dyDescent="0.4">
      <c r="A113" s="105"/>
    </row>
    <row r="114" spans="1:1" x14ac:dyDescent="0.4">
      <c r="A114" s="105"/>
    </row>
    <row r="115" spans="1:1" x14ac:dyDescent="0.4">
      <c r="A115" s="105"/>
    </row>
    <row r="116" spans="1:1" x14ac:dyDescent="0.4">
      <c r="A116" s="105"/>
    </row>
    <row r="117" spans="1:1" x14ac:dyDescent="0.4">
      <c r="A117" s="105"/>
    </row>
    <row r="118" spans="1:1" x14ac:dyDescent="0.4">
      <c r="A118" s="105"/>
    </row>
    <row r="119" spans="1:1" x14ac:dyDescent="0.4">
      <c r="A119" s="105"/>
    </row>
    <row r="120" spans="1:1" x14ac:dyDescent="0.4">
      <c r="A120" s="105"/>
    </row>
    <row r="121" spans="1:1" x14ac:dyDescent="0.4">
      <c r="A121" s="105"/>
    </row>
    <row r="122" spans="1:1" x14ac:dyDescent="0.4">
      <c r="A122" s="105"/>
    </row>
    <row r="123" spans="1:1" x14ac:dyDescent="0.4">
      <c r="A123" s="105"/>
    </row>
    <row r="124" spans="1:1" x14ac:dyDescent="0.4">
      <c r="A124" s="105"/>
    </row>
    <row r="125" spans="1:1" x14ac:dyDescent="0.4">
      <c r="A125" s="105"/>
    </row>
    <row r="126" spans="1:1" x14ac:dyDescent="0.4">
      <c r="A126" s="105"/>
    </row>
    <row r="127" spans="1:1" x14ac:dyDescent="0.4">
      <c r="A127" s="105"/>
    </row>
    <row r="128" spans="1:1" x14ac:dyDescent="0.4">
      <c r="A128" s="105"/>
    </row>
    <row r="129" spans="1:1" x14ac:dyDescent="0.4">
      <c r="A129" s="105"/>
    </row>
    <row r="130" spans="1:1" x14ac:dyDescent="0.4">
      <c r="A130" s="105"/>
    </row>
    <row r="131" spans="1:1" x14ac:dyDescent="0.4">
      <c r="A131" s="105"/>
    </row>
    <row r="132" spans="1:1" x14ac:dyDescent="0.4">
      <c r="A132" s="105"/>
    </row>
    <row r="133" spans="1:1" x14ac:dyDescent="0.4">
      <c r="A133" s="105"/>
    </row>
    <row r="134" spans="1:1" x14ac:dyDescent="0.4">
      <c r="A134" s="105"/>
    </row>
    <row r="135" spans="1:1" x14ac:dyDescent="0.4">
      <c r="A135" s="105"/>
    </row>
    <row r="136" spans="1:1" x14ac:dyDescent="0.4">
      <c r="A136" s="105"/>
    </row>
    <row r="137" spans="1:1" x14ac:dyDescent="0.4">
      <c r="A137" s="105"/>
    </row>
    <row r="138" spans="1:1" x14ac:dyDescent="0.4">
      <c r="A138" s="105"/>
    </row>
    <row r="139" spans="1:1" x14ac:dyDescent="0.4">
      <c r="A139" s="105"/>
    </row>
    <row r="140" spans="1:1" x14ac:dyDescent="0.4">
      <c r="A140" s="105"/>
    </row>
    <row r="141" spans="1:1" x14ac:dyDescent="0.4">
      <c r="A141" s="105"/>
    </row>
    <row r="142" spans="1:1" x14ac:dyDescent="0.4">
      <c r="A142" s="105"/>
    </row>
    <row r="143" spans="1:1" x14ac:dyDescent="0.4">
      <c r="A143" s="105"/>
    </row>
    <row r="144" spans="1:1" x14ac:dyDescent="0.4">
      <c r="A144" s="105"/>
    </row>
    <row r="145" spans="1:1" x14ac:dyDescent="0.4">
      <c r="A145" s="105"/>
    </row>
    <row r="146" spans="1:1" x14ac:dyDescent="0.4">
      <c r="A146" s="105"/>
    </row>
    <row r="147" spans="1:1" x14ac:dyDescent="0.4">
      <c r="A147" s="105"/>
    </row>
    <row r="148" spans="1:1" x14ac:dyDescent="0.4">
      <c r="A148" s="105"/>
    </row>
    <row r="149" spans="1:1" x14ac:dyDescent="0.4">
      <c r="A149" s="105"/>
    </row>
    <row r="150" spans="1:1" x14ac:dyDescent="0.4">
      <c r="A150" s="105"/>
    </row>
    <row r="151" spans="1:1" x14ac:dyDescent="0.4">
      <c r="A151" s="105"/>
    </row>
    <row r="152" spans="1:1" x14ac:dyDescent="0.4">
      <c r="A152" s="105"/>
    </row>
    <row r="153" spans="1:1" x14ac:dyDescent="0.4">
      <c r="A153" s="105"/>
    </row>
    <row r="154" spans="1:1" x14ac:dyDescent="0.4">
      <c r="A154" s="105"/>
    </row>
    <row r="155" spans="1:1" x14ac:dyDescent="0.4">
      <c r="A155" s="105"/>
    </row>
    <row r="156" spans="1:1" x14ac:dyDescent="0.4">
      <c r="A156" s="105"/>
    </row>
    <row r="157" spans="1:1" x14ac:dyDescent="0.4">
      <c r="A157" s="105"/>
    </row>
    <row r="158" spans="1:1" x14ac:dyDescent="0.4">
      <c r="A158" s="105"/>
    </row>
    <row r="159" spans="1:1" x14ac:dyDescent="0.4">
      <c r="A159" s="105"/>
    </row>
    <row r="160" spans="1:1" x14ac:dyDescent="0.4">
      <c r="A160" s="105"/>
    </row>
    <row r="161" spans="1:1" x14ac:dyDescent="0.4">
      <c r="A161" s="105"/>
    </row>
    <row r="162" spans="1:1" x14ac:dyDescent="0.4">
      <c r="A162" s="105"/>
    </row>
    <row r="163" spans="1:1" x14ac:dyDescent="0.4">
      <c r="A163" s="105"/>
    </row>
    <row r="164" spans="1:1" x14ac:dyDescent="0.4">
      <c r="A164" s="105"/>
    </row>
    <row r="165" spans="1:1" x14ac:dyDescent="0.4">
      <c r="A165" s="105"/>
    </row>
    <row r="166" spans="1:1" x14ac:dyDescent="0.4">
      <c r="A166" s="105"/>
    </row>
    <row r="167" spans="1:1" x14ac:dyDescent="0.4">
      <c r="A167" s="105"/>
    </row>
    <row r="168" spans="1:1" x14ac:dyDescent="0.4">
      <c r="A168" s="105"/>
    </row>
    <row r="169" spans="1:1" x14ac:dyDescent="0.4">
      <c r="A169" s="105"/>
    </row>
    <row r="170" spans="1:1" x14ac:dyDescent="0.4">
      <c r="A170" s="105"/>
    </row>
    <row r="171" spans="1:1" x14ac:dyDescent="0.4">
      <c r="A171" s="105"/>
    </row>
    <row r="172" spans="1:1" x14ac:dyDescent="0.4">
      <c r="A172" s="105"/>
    </row>
    <row r="173" spans="1:1" x14ac:dyDescent="0.4">
      <c r="A173" s="105"/>
    </row>
    <row r="174" spans="1:1" x14ac:dyDescent="0.4">
      <c r="A174" s="105"/>
    </row>
    <row r="175" spans="1:1" x14ac:dyDescent="0.4">
      <c r="A175" s="105"/>
    </row>
    <row r="176" spans="1:1" x14ac:dyDescent="0.4">
      <c r="A176" s="105"/>
    </row>
    <row r="177" spans="1:1" x14ac:dyDescent="0.4">
      <c r="A177" s="105"/>
    </row>
    <row r="178" spans="1:1" x14ac:dyDescent="0.4">
      <c r="A178" s="105"/>
    </row>
    <row r="179" spans="1:1" x14ac:dyDescent="0.4">
      <c r="A179" s="105"/>
    </row>
    <row r="180" spans="1:1" x14ac:dyDescent="0.4">
      <c r="A180" s="105"/>
    </row>
    <row r="181" spans="1:1" x14ac:dyDescent="0.4">
      <c r="A181" s="105"/>
    </row>
    <row r="182" spans="1:1" x14ac:dyDescent="0.4">
      <c r="A182" s="105"/>
    </row>
    <row r="183" spans="1:1" x14ac:dyDescent="0.4">
      <c r="A183" s="105"/>
    </row>
    <row r="184" spans="1:1" x14ac:dyDescent="0.4">
      <c r="A184" s="105"/>
    </row>
    <row r="185" spans="1:1" x14ac:dyDescent="0.4">
      <c r="A185" s="105"/>
    </row>
    <row r="186" spans="1:1" x14ac:dyDescent="0.4">
      <c r="A186" s="105"/>
    </row>
    <row r="187" spans="1:1" x14ac:dyDescent="0.4">
      <c r="A187" s="105"/>
    </row>
    <row r="188" spans="1:1" x14ac:dyDescent="0.4">
      <c r="A188" s="105"/>
    </row>
    <row r="189" spans="1:1" x14ac:dyDescent="0.4">
      <c r="A189" s="105"/>
    </row>
    <row r="190" spans="1:1" x14ac:dyDescent="0.4">
      <c r="A190" s="105"/>
    </row>
    <row r="191" spans="1:1" x14ac:dyDescent="0.4">
      <c r="A191" s="105"/>
    </row>
    <row r="192" spans="1:1" x14ac:dyDescent="0.4">
      <c r="A192" s="105"/>
    </row>
    <row r="193" spans="1:1" x14ac:dyDescent="0.4">
      <c r="A193" s="105"/>
    </row>
    <row r="194" spans="1:1" x14ac:dyDescent="0.4">
      <c r="A194" s="105"/>
    </row>
    <row r="195" spans="1:1" x14ac:dyDescent="0.4">
      <c r="A195" s="105"/>
    </row>
    <row r="196" spans="1:1" x14ac:dyDescent="0.4">
      <c r="A196" s="105"/>
    </row>
    <row r="197" spans="1:1" x14ac:dyDescent="0.4">
      <c r="A197" s="105"/>
    </row>
    <row r="198" spans="1:1" x14ac:dyDescent="0.4">
      <c r="A198" s="105"/>
    </row>
    <row r="199" spans="1:1" x14ac:dyDescent="0.4">
      <c r="A199" s="105"/>
    </row>
    <row r="200" spans="1:1" x14ac:dyDescent="0.4">
      <c r="A200" s="10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357B-99B3-4884-A960-F8CA7AA070AF}">
  <dimension ref="A1:N352"/>
  <sheetViews>
    <sheetView workbookViewId="0">
      <selection activeCell="J2" sqref="J2"/>
    </sheetView>
  </sheetViews>
  <sheetFormatPr defaultRowHeight="14.6" x14ac:dyDescent="0.4"/>
  <cols>
    <col min="1" max="1" width="10.84375" customWidth="1"/>
    <col min="2" max="2" width="11.69140625" bestFit="1" customWidth="1"/>
    <col min="3" max="3" width="11.69140625" customWidth="1"/>
    <col min="4" max="4" width="7.69140625" bestFit="1" customWidth="1"/>
    <col min="5" max="5" width="12.3046875" style="2" bestFit="1" customWidth="1"/>
    <col min="7" max="7" width="12.4609375" bestFit="1" customWidth="1"/>
    <col min="8" max="8" width="11.4609375" bestFit="1" customWidth="1"/>
    <col min="9" max="9" width="12.4609375" bestFit="1" customWidth="1"/>
    <col min="10" max="10" width="11.4609375" bestFit="1" customWidth="1"/>
    <col min="14" max="14" width="14" style="2" bestFit="1" customWidth="1"/>
  </cols>
  <sheetData>
    <row r="1" spans="1:13" x14ac:dyDescent="0.4">
      <c r="A1" s="65" t="s">
        <v>0</v>
      </c>
      <c r="B1" s="66" t="s">
        <v>1</v>
      </c>
      <c r="C1" s="66" t="s">
        <v>341</v>
      </c>
      <c r="D1" s="66" t="s">
        <v>2</v>
      </c>
      <c r="E1" s="81" t="s">
        <v>3</v>
      </c>
      <c r="F1" s="66" t="s">
        <v>4</v>
      </c>
      <c r="G1" s="66" t="s">
        <v>5</v>
      </c>
      <c r="H1" s="66" t="s">
        <v>489</v>
      </c>
      <c r="I1" s="66" t="s">
        <v>300</v>
      </c>
      <c r="J1" s="67" t="s">
        <v>302</v>
      </c>
      <c r="K1" s="4"/>
    </row>
    <row r="2" spans="1:13" x14ac:dyDescent="0.4">
      <c r="A2" s="82">
        <v>43850</v>
      </c>
      <c r="B2" s="5" t="s">
        <v>8</v>
      </c>
      <c r="C2" s="5" t="s">
        <v>527</v>
      </c>
      <c r="D2" s="5" t="s">
        <v>251</v>
      </c>
      <c r="E2" s="7">
        <v>3000000</v>
      </c>
      <c r="F2" s="5">
        <v>18</v>
      </c>
      <c r="G2" s="6">
        <v>54000000</v>
      </c>
      <c r="H2" s="6">
        <v>0</v>
      </c>
      <c r="I2" s="6">
        <v>54000000</v>
      </c>
      <c r="J2" s="83">
        <v>0</v>
      </c>
    </row>
    <row r="3" spans="1:13" x14ac:dyDescent="0.4">
      <c r="A3" s="82">
        <v>43853</v>
      </c>
      <c r="B3" s="5" t="s">
        <v>9</v>
      </c>
      <c r="C3" s="5" t="s">
        <v>527</v>
      </c>
      <c r="D3" s="5" t="s">
        <v>242</v>
      </c>
      <c r="E3" s="7">
        <v>1500000</v>
      </c>
      <c r="F3" s="5">
        <v>15</v>
      </c>
      <c r="G3" s="6">
        <v>22500000</v>
      </c>
      <c r="H3" s="6">
        <v>0</v>
      </c>
      <c r="I3" s="6">
        <v>22500000</v>
      </c>
      <c r="J3" s="83">
        <v>0</v>
      </c>
    </row>
    <row r="4" spans="1:13" x14ac:dyDescent="0.4">
      <c r="A4" s="82">
        <v>43854</v>
      </c>
      <c r="B4" s="5" t="s">
        <v>10</v>
      </c>
      <c r="C4" s="5" t="s">
        <v>528</v>
      </c>
      <c r="D4" s="5" t="s">
        <v>251</v>
      </c>
      <c r="E4" s="7">
        <v>3000000</v>
      </c>
      <c r="F4" s="5">
        <v>19</v>
      </c>
      <c r="G4" s="6">
        <v>57000000</v>
      </c>
      <c r="H4" s="6">
        <v>0</v>
      </c>
      <c r="I4" s="6">
        <v>57000000</v>
      </c>
      <c r="J4" s="83">
        <v>0</v>
      </c>
    </row>
    <row r="5" spans="1:13" x14ac:dyDescent="0.4">
      <c r="A5" s="82">
        <v>43857</v>
      </c>
      <c r="B5" s="5" t="s">
        <v>11</v>
      </c>
      <c r="C5" s="5" t="s">
        <v>526</v>
      </c>
      <c r="D5" s="5" t="s">
        <v>244</v>
      </c>
      <c r="E5" s="7">
        <v>2100000</v>
      </c>
      <c r="F5" s="5">
        <v>20</v>
      </c>
      <c r="G5" s="6">
        <v>42000000</v>
      </c>
      <c r="H5" s="6">
        <v>315000</v>
      </c>
      <c r="I5" s="6">
        <v>41685000</v>
      </c>
      <c r="J5" s="83">
        <v>0</v>
      </c>
    </row>
    <row r="6" spans="1:13" x14ac:dyDescent="0.4">
      <c r="A6" s="82">
        <v>43859</v>
      </c>
      <c r="B6" s="5" t="s">
        <v>12</v>
      </c>
      <c r="C6" s="5" t="s">
        <v>528</v>
      </c>
      <c r="D6" s="5" t="s">
        <v>246</v>
      </c>
      <c r="E6" s="7">
        <v>1250000</v>
      </c>
      <c r="F6" s="5">
        <v>20</v>
      </c>
      <c r="G6" s="6">
        <v>25000000</v>
      </c>
      <c r="H6" s="6">
        <v>0</v>
      </c>
      <c r="I6" s="6">
        <v>25000000</v>
      </c>
      <c r="J6" s="83">
        <v>0</v>
      </c>
    </row>
    <row r="7" spans="1:13" x14ac:dyDescent="0.4">
      <c r="A7" s="82">
        <v>43862</v>
      </c>
      <c r="B7" s="5" t="s">
        <v>13</v>
      </c>
      <c r="C7" s="5" t="s">
        <v>527</v>
      </c>
      <c r="D7" s="5" t="s">
        <v>242</v>
      </c>
      <c r="E7" s="7">
        <v>1500000</v>
      </c>
      <c r="F7" s="5">
        <v>18</v>
      </c>
      <c r="G7" s="6">
        <v>27000000</v>
      </c>
      <c r="H7" s="6">
        <v>0</v>
      </c>
      <c r="I7" s="6">
        <v>27000000</v>
      </c>
      <c r="J7" s="83">
        <v>0</v>
      </c>
    </row>
    <row r="8" spans="1:13" x14ac:dyDescent="0.4">
      <c r="A8" s="82">
        <v>43862</v>
      </c>
      <c r="B8" s="5" t="s">
        <v>14</v>
      </c>
      <c r="C8" s="5" t="s">
        <v>528</v>
      </c>
      <c r="D8" s="5" t="s">
        <v>249</v>
      </c>
      <c r="E8" s="7">
        <v>1150000</v>
      </c>
      <c r="F8" s="5">
        <v>24</v>
      </c>
      <c r="G8" s="6">
        <v>27600000</v>
      </c>
      <c r="H8" s="6">
        <v>0</v>
      </c>
      <c r="I8" s="6">
        <v>27600000</v>
      </c>
      <c r="J8" s="83">
        <v>0</v>
      </c>
    </row>
    <row r="9" spans="1:13" x14ac:dyDescent="0.4">
      <c r="A9" s="82">
        <v>43865</v>
      </c>
      <c r="B9" s="5" t="s">
        <v>15</v>
      </c>
      <c r="C9" s="5" t="s">
        <v>528</v>
      </c>
      <c r="D9" s="5" t="s">
        <v>247</v>
      </c>
      <c r="E9" s="7">
        <v>1100000</v>
      </c>
      <c r="F9" s="5">
        <v>24</v>
      </c>
      <c r="G9" s="6">
        <v>26400000</v>
      </c>
      <c r="H9" s="6">
        <v>0</v>
      </c>
      <c r="I9" s="6">
        <v>26400000</v>
      </c>
      <c r="J9" s="83">
        <v>0</v>
      </c>
    </row>
    <row r="10" spans="1:13" x14ac:dyDescent="0.4">
      <c r="A10" s="82">
        <v>43865</v>
      </c>
      <c r="B10" s="5" t="s">
        <v>16</v>
      </c>
      <c r="C10" s="5" t="s">
        <v>527</v>
      </c>
      <c r="D10" s="5" t="s">
        <v>245</v>
      </c>
      <c r="E10" s="7">
        <v>1600000</v>
      </c>
      <c r="F10" s="5">
        <v>25</v>
      </c>
      <c r="G10" s="6">
        <v>40000000</v>
      </c>
      <c r="H10" s="6">
        <v>0</v>
      </c>
      <c r="I10" s="6">
        <v>40000000</v>
      </c>
      <c r="J10" s="83">
        <v>0</v>
      </c>
    </row>
    <row r="11" spans="1:13" x14ac:dyDescent="0.4">
      <c r="A11" s="82">
        <v>43868</v>
      </c>
      <c r="B11" s="5" t="s">
        <v>17</v>
      </c>
      <c r="C11" s="5" t="s">
        <v>525</v>
      </c>
      <c r="D11" s="5" t="s">
        <v>246</v>
      </c>
      <c r="E11" s="7">
        <v>1250000</v>
      </c>
      <c r="F11" s="5">
        <v>18</v>
      </c>
      <c r="G11" s="6">
        <v>22500000</v>
      </c>
      <c r="H11" s="6">
        <v>112500</v>
      </c>
      <c r="I11" s="6">
        <v>0</v>
      </c>
      <c r="J11" s="83">
        <v>22387500</v>
      </c>
    </row>
    <row r="12" spans="1:13" x14ac:dyDescent="0.4">
      <c r="A12" s="82">
        <v>43869</v>
      </c>
      <c r="B12" s="5" t="s">
        <v>18</v>
      </c>
      <c r="C12" s="5" t="s">
        <v>525</v>
      </c>
      <c r="D12" s="5" t="s">
        <v>248</v>
      </c>
      <c r="E12" s="7">
        <v>800000</v>
      </c>
      <c r="F12" s="5">
        <v>25</v>
      </c>
      <c r="G12" s="6">
        <v>20000000</v>
      </c>
      <c r="H12" s="6">
        <v>100000</v>
      </c>
      <c r="I12" s="6">
        <v>19900000</v>
      </c>
      <c r="J12" s="83">
        <v>0</v>
      </c>
    </row>
    <row r="13" spans="1:13" x14ac:dyDescent="0.4">
      <c r="A13" s="82">
        <v>43870</v>
      </c>
      <c r="B13" s="5" t="s">
        <v>19</v>
      </c>
      <c r="C13" s="5" t="s">
        <v>526</v>
      </c>
      <c r="D13" s="5" t="s">
        <v>244</v>
      </c>
      <c r="E13" s="7">
        <v>2100000</v>
      </c>
      <c r="F13" s="5">
        <v>23</v>
      </c>
      <c r="G13" s="6">
        <v>48300000</v>
      </c>
      <c r="H13" s="6">
        <v>362250</v>
      </c>
      <c r="I13" s="6">
        <v>47937750</v>
      </c>
      <c r="J13" s="83">
        <v>0</v>
      </c>
      <c r="L13" s="56"/>
      <c r="M13" s="56"/>
    </row>
    <row r="14" spans="1:13" x14ac:dyDescent="0.4">
      <c r="A14" s="82">
        <v>43872</v>
      </c>
      <c r="B14" s="5" t="s">
        <v>20</v>
      </c>
      <c r="C14" s="5" t="s">
        <v>528</v>
      </c>
      <c r="D14" s="5" t="s">
        <v>244</v>
      </c>
      <c r="E14" s="7">
        <v>2100000</v>
      </c>
      <c r="F14" s="5">
        <v>22</v>
      </c>
      <c r="G14" s="6">
        <v>46200000</v>
      </c>
      <c r="H14" s="6">
        <v>0</v>
      </c>
      <c r="I14" s="6">
        <v>46200000</v>
      </c>
      <c r="J14" s="83">
        <v>0</v>
      </c>
      <c r="L14" s="56"/>
      <c r="M14" s="56"/>
    </row>
    <row r="15" spans="1:13" x14ac:dyDescent="0.4">
      <c r="A15" s="82">
        <v>43872</v>
      </c>
      <c r="B15" s="5" t="s">
        <v>21</v>
      </c>
      <c r="C15" s="5" t="s">
        <v>528</v>
      </c>
      <c r="D15" s="5" t="s">
        <v>243</v>
      </c>
      <c r="E15" s="7">
        <v>1200000</v>
      </c>
      <c r="F15" s="5">
        <v>24</v>
      </c>
      <c r="G15" s="6">
        <v>28800000</v>
      </c>
      <c r="H15" s="6">
        <v>0</v>
      </c>
      <c r="I15" s="6">
        <v>28800000</v>
      </c>
      <c r="J15" s="83">
        <v>0</v>
      </c>
      <c r="L15" s="56"/>
      <c r="M15" s="56"/>
    </row>
    <row r="16" spans="1:13" x14ac:dyDescent="0.4">
      <c r="A16" s="82">
        <v>43872</v>
      </c>
      <c r="B16" s="5" t="s">
        <v>22</v>
      </c>
      <c r="C16" s="5" t="s">
        <v>528</v>
      </c>
      <c r="D16" s="5" t="s">
        <v>242</v>
      </c>
      <c r="E16" s="7">
        <v>1500000</v>
      </c>
      <c r="F16" s="5">
        <v>20</v>
      </c>
      <c r="G16" s="6">
        <v>30000000</v>
      </c>
      <c r="H16" s="6">
        <v>0</v>
      </c>
      <c r="I16" s="6">
        <v>30000000</v>
      </c>
      <c r="J16" s="83">
        <v>0</v>
      </c>
      <c r="L16" s="56"/>
      <c r="M16" s="56"/>
    </row>
    <row r="17" spans="1:13" x14ac:dyDescent="0.4">
      <c r="A17" s="82">
        <v>43872</v>
      </c>
      <c r="B17" s="5" t="s">
        <v>23</v>
      </c>
      <c r="C17" s="5" t="s">
        <v>527</v>
      </c>
      <c r="D17" s="5" t="s">
        <v>250</v>
      </c>
      <c r="E17" s="7">
        <v>2650000</v>
      </c>
      <c r="F17" s="5">
        <v>15</v>
      </c>
      <c r="G17" s="6">
        <v>39750000</v>
      </c>
      <c r="H17" s="6">
        <v>0</v>
      </c>
      <c r="I17" s="6">
        <v>39750000</v>
      </c>
      <c r="J17" s="83">
        <v>0</v>
      </c>
      <c r="L17" s="56"/>
      <c r="M17" s="56"/>
    </row>
    <row r="18" spans="1:13" x14ac:dyDescent="0.4">
      <c r="A18" s="82">
        <v>43873</v>
      </c>
      <c r="B18" s="5" t="s">
        <v>24</v>
      </c>
      <c r="C18" s="5" t="s">
        <v>528</v>
      </c>
      <c r="D18" s="5" t="s">
        <v>243</v>
      </c>
      <c r="E18" s="7">
        <v>1200000</v>
      </c>
      <c r="F18" s="5">
        <v>19</v>
      </c>
      <c r="G18" s="6">
        <v>22800000</v>
      </c>
      <c r="H18" s="6">
        <v>0</v>
      </c>
      <c r="I18" s="6">
        <v>22800000</v>
      </c>
      <c r="J18" s="83">
        <v>0</v>
      </c>
      <c r="L18" s="56"/>
      <c r="M18" s="56"/>
    </row>
    <row r="19" spans="1:13" x14ac:dyDescent="0.4">
      <c r="A19" s="82">
        <v>43873</v>
      </c>
      <c r="B19" s="5" t="s">
        <v>25</v>
      </c>
      <c r="C19" s="5" t="s">
        <v>528</v>
      </c>
      <c r="D19" s="5" t="s">
        <v>243</v>
      </c>
      <c r="E19" s="7">
        <v>1200000</v>
      </c>
      <c r="F19" s="5">
        <v>21</v>
      </c>
      <c r="G19" s="6">
        <v>25200000</v>
      </c>
      <c r="H19" s="6">
        <v>0</v>
      </c>
      <c r="I19" s="6">
        <v>25200000</v>
      </c>
      <c r="J19" s="83">
        <v>0</v>
      </c>
      <c r="L19" s="56"/>
      <c r="M19" s="56"/>
    </row>
    <row r="20" spans="1:13" x14ac:dyDescent="0.4">
      <c r="A20" s="82">
        <v>43875</v>
      </c>
      <c r="B20" s="5" t="s">
        <v>26</v>
      </c>
      <c r="C20" s="5" t="s">
        <v>527</v>
      </c>
      <c r="D20" s="5" t="s">
        <v>250</v>
      </c>
      <c r="E20" s="7">
        <v>2650000</v>
      </c>
      <c r="F20" s="5">
        <v>17</v>
      </c>
      <c r="G20" s="6">
        <v>45050000</v>
      </c>
      <c r="H20" s="6">
        <v>0</v>
      </c>
      <c r="I20" s="6">
        <v>45050000</v>
      </c>
      <c r="J20" s="83">
        <v>0</v>
      </c>
      <c r="L20" s="56"/>
      <c r="M20" s="56"/>
    </row>
    <row r="21" spans="1:13" x14ac:dyDescent="0.4">
      <c r="A21" s="82">
        <v>43876</v>
      </c>
      <c r="B21" s="5" t="s">
        <v>27</v>
      </c>
      <c r="C21" s="5" t="s">
        <v>526</v>
      </c>
      <c r="D21" s="5" t="s">
        <v>249</v>
      </c>
      <c r="E21" s="7">
        <v>1150000</v>
      </c>
      <c r="F21" s="5">
        <v>21</v>
      </c>
      <c r="G21" s="6">
        <v>24150000</v>
      </c>
      <c r="H21" s="6">
        <v>181130</v>
      </c>
      <c r="I21" s="6">
        <v>23968870</v>
      </c>
      <c r="J21" s="83">
        <v>0</v>
      </c>
      <c r="L21" s="56"/>
      <c r="M21" s="56"/>
    </row>
    <row r="22" spans="1:13" x14ac:dyDescent="0.4">
      <c r="A22" s="82">
        <v>43877</v>
      </c>
      <c r="B22" s="5" t="s">
        <v>28</v>
      </c>
      <c r="C22" s="5" t="s">
        <v>528</v>
      </c>
      <c r="D22" s="5" t="s">
        <v>247</v>
      </c>
      <c r="E22" s="7">
        <v>1100000</v>
      </c>
      <c r="F22" s="5">
        <v>18</v>
      </c>
      <c r="G22" s="6">
        <v>19800000</v>
      </c>
      <c r="H22" s="6">
        <v>0</v>
      </c>
      <c r="I22" s="6">
        <v>19800000</v>
      </c>
      <c r="J22" s="83">
        <v>0</v>
      </c>
      <c r="L22" s="56"/>
      <c r="M22" s="56"/>
    </row>
    <row r="23" spans="1:13" x14ac:dyDescent="0.4">
      <c r="A23" s="82">
        <v>43879</v>
      </c>
      <c r="B23" s="5" t="s">
        <v>29</v>
      </c>
      <c r="C23" s="5" t="s">
        <v>528</v>
      </c>
      <c r="D23" s="5" t="s">
        <v>249</v>
      </c>
      <c r="E23" s="7">
        <v>1150000</v>
      </c>
      <c r="F23" s="5">
        <v>17</v>
      </c>
      <c r="G23" s="6">
        <v>19550000</v>
      </c>
      <c r="H23" s="6">
        <v>0</v>
      </c>
      <c r="I23" s="6">
        <v>19550000</v>
      </c>
      <c r="J23" s="83">
        <v>0</v>
      </c>
      <c r="L23" s="56"/>
      <c r="M23" s="56"/>
    </row>
    <row r="24" spans="1:13" x14ac:dyDescent="0.4">
      <c r="A24" s="82">
        <v>43881</v>
      </c>
      <c r="B24" s="5" t="s">
        <v>30</v>
      </c>
      <c r="C24" s="5" t="s">
        <v>526</v>
      </c>
      <c r="D24" s="5" t="s">
        <v>250</v>
      </c>
      <c r="E24" s="7">
        <v>2650000</v>
      </c>
      <c r="F24" s="5">
        <v>17</v>
      </c>
      <c r="G24" s="6">
        <v>45050000</v>
      </c>
      <c r="H24" s="6">
        <v>0</v>
      </c>
      <c r="I24" s="6">
        <v>0</v>
      </c>
      <c r="J24" s="83">
        <v>45050000</v>
      </c>
      <c r="L24" s="56"/>
      <c r="M24" s="56"/>
    </row>
    <row r="25" spans="1:13" x14ac:dyDescent="0.4">
      <c r="A25" s="82">
        <v>43883</v>
      </c>
      <c r="B25" s="5" t="s">
        <v>31</v>
      </c>
      <c r="C25" s="5" t="s">
        <v>525</v>
      </c>
      <c r="D25" s="5" t="s">
        <v>250</v>
      </c>
      <c r="E25" s="7">
        <v>2650000</v>
      </c>
      <c r="F25" s="5">
        <v>24</v>
      </c>
      <c r="G25" s="6">
        <v>63600000</v>
      </c>
      <c r="H25" s="6">
        <v>318000</v>
      </c>
      <c r="I25" s="6">
        <v>63282000</v>
      </c>
      <c r="J25" s="83">
        <v>0</v>
      </c>
      <c r="L25" s="56"/>
      <c r="M25" s="56"/>
    </row>
    <row r="26" spans="1:13" x14ac:dyDescent="0.4">
      <c r="A26" s="82">
        <v>43886</v>
      </c>
      <c r="B26" s="5" t="s">
        <v>32</v>
      </c>
      <c r="C26" s="5" t="s">
        <v>526</v>
      </c>
      <c r="D26" s="5" t="s">
        <v>243</v>
      </c>
      <c r="E26" s="7">
        <v>1200000</v>
      </c>
      <c r="F26" s="5">
        <v>20</v>
      </c>
      <c r="G26" s="6">
        <v>24000000</v>
      </c>
      <c r="H26" s="6">
        <v>180000</v>
      </c>
      <c r="I26" s="6">
        <v>23820000</v>
      </c>
      <c r="J26" s="83">
        <v>0</v>
      </c>
    </row>
    <row r="27" spans="1:13" x14ac:dyDescent="0.4">
      <c r="A27" s="82">
        <v>43887</v>
      </c>
      <c r="B27" s="5" t="s">
        <v>33</v>
      </c>
      <c r="C27" s="5" t="s">
        <v>528</v>
      </c>
      <c r="D27" s="5" t="s">
        <v>251</v>
      </c>
      <c r="E27" s="7">
        <v>3000000</v>
      </c>
      <c r="F27" s="5">
        <v>23</v>
      </c>
      <c r="G27" s="6">
        <v>69000000</v>
      </c>
      <c r="H27" s="6">
        <v>0</v>
      </c>
      <c r="I27" s="6">
        <v>69000000</v>
      </c>
      <c r="J27" s="83">
        <v>0</v>
      </c>
    </row>
    <row r="28" spans="1:13" x14ac:dyDescent="0.4">
      <c r="A28" s="82">
        <v>43889</v>
      </c>
      <c r="B28" s="5" t="s">
        <v>34</v>
      </c>
      <c r="C28" s="5" t="s">
        <v>526</v>
      </c>
      <c r="D28" s="5" t="s">
        <v>248</v>
      </c>
      <c r="E28" s="7">
        <v>800000</v>
      </c>
      <c r="F28" s="5">
        <v>22</v>
      </c>
      <c r="G28" s="6">
        <v>17600000</v>
      </c>
      <c r="H28" s="6">
        <v>0</v>
      </c>
      <c r="I28" s="6">
        <v>0</v>
      </c>
      <c r="J28" s="83">
        <v>17600000</v>
      </c>
    </row>
    <row r="29" spans="1:13" x14ac:dyDescent="0.4">
      <c r="A29" s="82">
        <v>43889</v>
      </c>
      <c r="B29" s="5" t="s">
        <v>35</v>
      </c>
      <c r="C29" s="5" t="s">
        <v>525</v>
      </c>
      <c r="D29" s="5" t="s">
        <v>243</v>
      </c>
      <c r="E29" s="7">
        <v>1200000</v>
      </c>
      <c r="F29" s="5">
        <v>21</v>
      </c>
      <c r="G29" s="6">
        <v>25200000</v>
      </c>
      <c r="H29" s="6">
        <v>189000</v>
      </c>
      <c r="I29" s="6">
        <v>25011000</v>
      </c>
      <c r="J29" s="83">
        <v>0</v>
      </c>
    </row>
    <row r="30" spans="1:13" x14ac:dyDescent="0.4">
      <c r="A30" s="82">
        <v>43889</v>
      </c>
      <c r="B30" s="5" t="s">
        <v>36</v>
      </c>
      <c r="C30" s="5" t="s">
        <v>527</v>
      </c>
      <c r="D30" s="5" t="s">
        <v>243</v>
      </c>
      <c r="E30" s="7">
        <v>1200000</v>
      </c>
      <c r="F30" s="5">
        <v>19</v>
      </c>
      <c r="G30" s="6">
        <v>22800000</v>
      </c>
      <c r="H30" s="6">
        <v>0</v>
      </c>
      <c r="I30" s="6">
        <v>22800000</v>
      </c>
      <c r="J30" s="83">
        <v>0</v>
      </c>
    </row>
    <row r="31" spans="1:13" x14ac:dyDescent="0.4">
      <c r="A31" s="82">
        <v>43892</v>
      </c>
      <c r="B31" s="5" t="s">
        <v>37</v>
      </c>
      <c r="C31" s="5" t="s">
        <v>526</v>
      </c>
      <c r="D31" s="5" t="s">
        <v>244</v>
      </c>
      <c r="E31" s="7">
        <v>2100000</v>
      </c>
      <c r="F31" s="5">
        <v>17</v>
      </c>
      <c r="G31" s="6">
        <v>35700000</v>
      </c>
      <c r="H31" s="6">
        <v>178500</v>
      </c>
      <c r="I31" s="6">
        <v>0</v>
      </c>
      <c r="J31" s="83">
        <v>35521500</v>
      </c>
    </row>
    <row r="32" spans="1:13" x14ac:dyDescent="0.4">
      <c r="A32" s="82">
        <v>43892</v>
      </c>
      <c r="B32" s="5" t="s">
        <v>38</v>
      </c>
      <c r="C32" s="5" t="s">
        <v>525</v>
      </c>
      <c r="D32" s="5" t="s">
        <v>244</v>
      </c>
      <c r="E32" s="7">
        <v>2100000</v>
      </c>
      <c r="F32" s="5">
        <v>16</v>
      </c>
      <c r="G32" s="6">
        <v>33600000</v>
      </c>
      <c r="H32" s="6">
        <v>252000</v>
      </c>
      <c r="I32" s="6">
        <v>33348000</v>
      </c>
      <c r="J32" s="83">
        <v>0</v>
      </c>
    </row>
    <row r="33" spans="1:10" x14ac:dyDescent="0.4">
      <c r="A33" s="82">
        <v>43895</v>
      </c>
      <c r="B33" s="5" t="s">
        <v>39</v>
      </c>
      <c r="C33" s="5" t="s">
        <v>526</v>
      </c>
      <c r="D33" s="5" t="s">
        <v>250</v>
      </c>
      <c r="E33" s="7">
        <v>2650000</v>
      </c>
      <c r="F33" s="5">
        <v>25</v>
      </c>
      <c r="G33" s="6">
        <v>66250000</v>
      </c>
      <c r="H33" s="6">
        <v>496880</v>
      </c>
      <c r="I33" s="6">
        <v>65753120</v>
      </c>
      <c r="J33" s="83">
        <v>0</v>
      </c>
    </row>
    <row r="34" spans="1:10" x14ac:dyDescent="0.4">
      <c r="A34" s="82">
        <v>43897</v>
      </c>
      <c r="B34" s="5" t="s">
        <v>40</v>
      </c>
      <c r="C34" s="5" t="s">
        <v>526</v>
      </c>
      <c r="D34" s="5" t="s">
        <v>251</v>
      </c>
      <c r="E34" s="7">
        <v>3000000</v>
      </c>
      <c r="F34" s="5">
        <v>16</v>
      </c>
      <c r="G34" s="6">
        <v>48000000</v>
      </c>
      <c r="H34" s="6">
        <v>0</v>
      </c>
      <c r="I34" s="6">
        <v>0</v>
      </c>
      <c r="J34" s="83">
        <v>48000000</v>
      </c>
    </row>
    <row r="35" spans="1:10" x14ac:dyDescent="0.4">
      <c r="A35" s="82">
        <v>43898</v>
      </c>
      <c r="B35" s="5" t="s">
        <v>41</v>
      </c>
      <c r="C35" s="5" t="s">
        <v>525</v>
      </c>
      <c r="D35" s="5" t="s">
        <v>248</v>
      </c>
      <c r="E35" s="7">
        <v>800000</v>
      </c>
      <c r="F35" s="5">
        <v>19</v>
      </c>
      <c r="G35" s="6">
        <v>15200000</v>
      </c>
      <c r="H35" s="6">
        <v>76000</v>
      </c>
      <c r="I35" s="6">
        <v>15124000</v>
      </c>
      <c r="J35" s="83">
        <v>0</v>
      </c>
    </row>
    <row r="36" spans="1:10" x14ac:dyDescent="0.4">
      <c r="A36" s="82">
        <v>43901</v>
      </c>
      <c r="B36" s="5" t="s">
        <v>42</v>
      </c>
      <c r="C36" s="5" t="s">
        <v>525</v>
      </c>
      <c r="D36" s="5" t="s">
        <v>245</v>
      </c>
      <c r="E36" s="7">
        <v>1600000</v>
      </c>
      <c r="F36" s="5">
        <v>24</v>
      </c>
      <c r="G36" s="6">
        <v>38400000</v>
      </c>
      <c r="H36" s="6">
        <v>192000</v>
      </c>
      <c r="I36" s="6">
        <v>38208000</v>
      </c>
      <c r="J36" s="83">
        <v>0</v>
      </c>
    </row>
    <row r="37" spans="1:10" x14ac:dyDescent="0.4">
      <c r="A37" s="82">
        <v>43901</v>
      </c>
      <c r="B37" s="5" t="s">
        <v>43</v>
      </c>
      <c r="C37" s="5" t="s">
        <v>528</v>
      </c>
      <c r="D37" s="5" t="s">
        <v>242</v>
      </c>
      <c r="E37" s="7">
        <v>1500000</v>
      </c>
      <c r="F37" s="5">
        <v>23</v>
      </c>
      <c r="G37" s="6">
        <v>34500000</v>
      </c>
      <c r="H37" s="6">
        <v>0</v>
      </c>
      <c r="I37" s="6">
        <v>34500000</v>
      </c>
      <c r="J37" s="83">
        <v>0</v>
      </c>
    </row>
    <row r="38" spans="1:10" x14ac:dyDescent="0.4">
      <c r="A38" s="82">
        <v>43903</v>
      </c>
      <c r="B38" s="5" t="s">
        <v>44</v>
      </c>
      <c r="C38" s="5" t="s">
        <v>526</v>
      </c>
      <c r="D38" s="5" t="s">
        <v>243</v>
      </c>
      <c r="E38" s="7">
        <v>1200000</v>
      </c>
      <c r="F38" s="5">
        <v>25</v>
      </c>
      <c r="G38" s="6">
        <v>30000000</v>
      </c>
      <c r="H38" s="6">
        <v>0</v>
      </c>
      <c r="I38" s="6">
        <v>0</v>
      </c>
      <c r="J38" s="83">
        <v>30000000</v>
      </c>
    </row>
    <row r="39" spans="1:10" x14ac:dyDescent="0.4">
      <c r="A39" s="82">
        <v>43903</v>
      </c>
      <c r="B39" s="5" t="s">
        <v>45</v>
      </c>
      <c r="C39" s="5" t="s">
        <v>528</v>
      </c>
      <c r="D39" s="5" t="s">
        <v>243</v>
      </c>
      <c r="E39" s="7">
        <v>1200000</v>
      </c>
      <c r="F39" s="5">
        <v>18</v>
      </c>
      <c r="G39" s="6">
        <v>21600000</v>
      </c>
      <c r="H39" s="6">
        <v>0</v>
      </c>
      <c r="I39" s="6">
        <v>21600000</v>
      </c>
      <c r="J39" s="83">
        <v>0</v>
      </c>
    </row>
    <row r="40" spans="1:10" x14ac:dyDescent="0.4">
      <c r="A40" s="82">
        <v>43906</v>
      </c>
      <c r="B40" s="5" t="s">
        <v>46</v>
      </c>
      <c r="C40" s="5" t="s">
        <v>525</v>
      </c>
      <c r="D40" s="5" t="s">
        <v>242</v>
      </c>
      <c r="E40" s="7">
        <v>1500000</v>
      </c>
      <c r="F40" s="5">
        <v>20</v>
      </c>
      <c r="G40" s="6">
        <v>30000000</v>
      </c>
      <c r="H40" s="6">
        <v>150000</v>
      </c>
      <c r="I40" s="6">
        <v>0</v>
      </c>
      <c r="J40" s="83">
        <v>29850000</v>
      </c>
    </row>
    <row r="41" spans="1:10" x14ac:dyDescent="0.4">
      <c r="A41" s="82">
        <v>43909</v>
      </c>
      <c r="B41" s="5" t="s">
        <v>47</v>
      </c>
      <c r="C41" s="5" t="s">
        <v>528</v>
      </c>
      <c r="D41" s="5" t="s">
        <v>245</v>
      </c>
      <c r="E41" s="7">
        <v>1600000</v>
      </c>
      <c r="F41" s="5">
        <v>21</v>
      </c>
      <c r="G41" s="6">
        <v>33600000</v>
      </c>
      <c r="H41" s="6">
        <v>0</v>
      </c>
      <c r="I41" s="6">
        <v>33600000</v>
      </c>
      <c r="J41" s="83">
        <v>0</v>
      </c>
    </row>
    <row r="42" spans="1:10" x14ac:dyDescent="0.4">
      <c r="A42" s="82">
        <v>43910</v>
      </c>
      <c r="B42" s="5" t="s">
        <v>48</v>
      </c>
      <c r="C42" s="5" t="s">
        <v>525</v>
      </c>
      <c r="D42" s="5" t="s">
        <v>250</v>
      </c>
      <c r="E42" s="7">
        <v>2650000</v>
      </c>
      <c r="F42" s="5">
        <v>23</v>
      </c>
      <c r="G42" s="6">
        <v>60950000</v>
      </c>
      <c r="H42" s="6">
        <v>0</v>
      </c>
      <c r="I42" s="6">
        <v>0</v>
      </c>
      <c r="J42" s="83">
        <v>60950000</v>
      </c>
    </row>
    <row r="43" spans="1:10" x14ac:dyDescent="0.4">
      <c r="A43" s="82">
        <v>43911</v>
      </c>
      <c r="B43" s="5" t="s">
        <v>49</v>
      </c>
      <c r="C43" s="5" t="s">
        <v>528</v>
      </c>
      <c r="D43" s="5" t="s">
        <v>250</v>
      </c>
      <c r="E43" s="7">
        <v>2650000</v>
      </c>
      <c r="F43" s="5">
        <v>21</v>
      </c>
      <c r="G43" s="6">
        <v>55650000</v>
      </c>
      <c r="H43" s="6">
        <v>0</v>
      </c>
      <c r="I43" s="6">
        <v>55650000</v>
      </c>
      <c r="J43" s="83">
        <v>0</v>
      </c>
    </row>
    <row r="44" spans="1:10" x14ac:dyDescent="0.4">
      <c r="A44" s="82">
        <v>43913</v>
      </c>
      <c r="B44" s="5" t="s">
        <v>50</v>
      </c>
      <c r="C44" s="5" t="s">
        <v>525</v>
      </c>
      <c r="D44" s="5" t="s">
        <v>242</v>
      </c>
      <c r="E44" s="7">
        <v>1500000</v>
      </c>
      <c r="F44" s="5">
        <v>15</v>
      </c>
      <c r="G44" s="6">
        <v>22500000</v>
      </c>
      <c r="H44" s="6">
        <v>168750</v>
      </c>
      <c r="I44" s="6">
        <v>22331250</v>
      </c>
      <c r="J44" s="83">
        <v>0</v>
      </c>
    </row>
    <row r="45" spans="1:10" x14ac:dyDescent="0.4">
      <c r="A45" s="82">
        <v>43916</v>
      </c>
      <c r="B45" s="5" t="s">
        <v>51</v>
      </c>
      <c r="C45" s="5" t="s">
        <v>525</v>
      </c>
      <c r="D45" s="5" t="s">
        <v>246</v>
      </c>
      <c r="E45" s="7">
        <v>1250000</v>
      </c>
      <c r="F45" s="5">
        <v>15</v>
      </c>
      <c r="G45" s="6">
        <v>18750000</v>
      </c>
      <c r="H45" s="6">
        <v>140630</v>
      </c>
      <c r="I45" s="6">
        <v>18609370</v>
      </c>
      <c r="J45" s="83">
        <v>0</v>
      </c>
    </row>
    <row r="46" spans="1:10" x14ac:dyDescent="0.4">
      <c r="A46" s="82">
        <v>43917</v>
      </c>
      <c r="B46" s="5" t="s">
        <v>52</v>
      </c>
      <c r="C46" s="5" t="s">
        <v>528</v>
      </c>
      <c r="D46" s="5" t="s">
        <v>246</v>
      </c>
      <c r="E46" s="7">
        <v>1250000</v>
      </c>
      <c r="F46" s="5">
        <v>17</v>
      </c>
      <c r="G46" s="6">
        <v>21250000</v>
      </c>
      <c r="H46" s="6">
        <v>0</v>
      </c>
      <c r="I46" s="6">
        <v>21250000</v>
      </c>
      <c r="J46" s="83">
        <v>0</v>
      </c>
    </row>
    <row r="47" spans="1:10" x14ac:dyDescent="0.4">
      <c r="A47" s="82">
        <v>43917</v>
      </c>
      <c r="B47" s="5" t="s">
        <v>53</v>
      </c>
      <c r="C47" s="5" t="s">
        <v>525</v>
      </c>
      <c r="D47" s="5" t="s">
        <v>244</v>
      </c>
      <c r="E47" s="7">
        <v>2100000</v>
      </c>
      <c r="F47" s="5">
        <v>15</v>
      </c>
      <c r="G47" s="6">
        <v>31500000</v>
      </c>
      <c r="H47" s="6">
        <v>236250</v>
      </c>
      <c r="I47" s="6">
        <v>0</v>
      </c>
      <c r="J47" s="83">
        <v>31263750</v>
      </c>
    </row>
    <row r="48" spans="1:10" x14ac:dyDescent="0.4">
      <c r="A48" s="82">
        <v>43918</v>
      </c>
      <c r="B48" s="5" t="s">
        <v>54</v>
      </c>
      <c r="C48" s="5" t="s">
        <v>528</v>
      </c>
      <c r="D48" s="5" t="s">
        <v>242</v>
      </c>
      <c r="E48" s="7">
        <v>1500000</v>
      </c>
      <c r="F48" s="5">
        <v>16</v>
      </c>
      <c r="G48" s="6">
        <v>24000000</v>
      </c>
      <c r="H48" s="6">
        <v>0</v>
      </c>
      <c r="I48" s="6">
        <v>24000000</v>
      </c>
      <c r="J48" s="83">
        <v>0</v>
      </c>
    </row>
    <row r="49" spans="1:10" x14ac:dyDescent="0.4">
      <c r="A49" s="82">
        <v>43921</v>
      </c>
      <c r="B49" s="5" t="s">
        <v>55</v>
      </c>
      <c r="C49" s="5" t="s">
        <v>527</v>
      </c>
      <c r="D49" s="5" t="s">
        <v>242</v>
      </c>
      <c r="E49" s="7">
        <v>1500000</v>
      </c>
      <c r="F49" s="5">
        <v>22</v>
      </c>
      <c r="G49" s="6">
        <v>33000000</v>
      </c>
      <c r="H49" s="6">
        <v>0</v>
      </c>
      <c r="I49" s="6">
        <v>33000000</v>
      </c>
      <c r="J49" s="83">
        <v>0</v>
      </c>
    </row>
    <row r="50" spans="1:10" x14ac:dyDescent="0.4">
      <c r="A50" s="82">
        <v>43923</v>
      </c>
      <c r="B50" s="5" t="s">
        <v>56</v>
      </c>
      <c r="C50" s="5" t="s">
        <v>525</v>
      </c>
      <c r="D50" s="5" t="s">
        <v>244</v>
      </c>
      <c r="E50" s="7">
        <v>2100000</v>
      </c>
      <c r="F50" s="5">
        <v>16</v>
      </c>
      <c r="G50" s="6">
        <v>33600000</v>
      </c>
      <c r="H50" s="6">
        <v>0</v>
      </c>
      <c r="I50" s="6">
        <v>0</v>
      </c>
      <c r="J50" s="83">
        <v>33600000</v>
      </c>
    </row>
    <row r="51" spans="1:10" x14ac:dyDescent="0.4">
      <c r="A51" s="82">
        <v>43924</v>
      </c>
      <c r="B51" s="5" t="s">
        <v>57</v>
      </c>
      <c r="C51" s="5" t="s">
        <v>528</v>
      </c>
      <c r="D51" s="5" t="s">
        <v>251</v>
      </c>
      <c r="E51" s="7">
        <v>3000000</v>
      </c>
      <c r="F51" s="5">
        <v>22</v>
      </c>
      <c r="G51" s="6">
        <v>66000000</v>
      </c>
      <c r="H51" s="6">
        <v>0</v>
      </c>
      <c r="I51" s="6">
        <v>66000000</v>
      </c>
      <c r="J51" s="83">
        <v>0</v>
      </c>
    </row>
    <row r="52" spans="1:10" x14ac:dyDescent="0.4">
      <c r="A52" s="82">
        <v>43926</v>
      </c>
      <c r="B52" s="5" t="s">
        <v>58</v>
      </c>
      <c r="C52" s="5" t="s">
        <v>526</v>
      </c>
      <c r="D52" s="5" t="s">
        <v>242</v>
      </c>
      <c r="E52" s="7">
        <v>1500000</v>
      </c>
      <c r="F52" s="5">
        <v>18</v>
      </c>
      <c r="G52" s="6">
        <v>27000000</v>
      </c>
      <c r="H52" s="6">
        <v>135000</v>
      </c>
      <c r="I52" s="6">
        <v>26865000</v>
      </c>
      <c r="J52" s="83">
        <v>0</v>
      </c>
    </row>
    <row r="53" spans="1:10" x14ac:dyDescent="0.4">
      <c r="A53" s="82">
        <v>43927</v>
      </c>
      <c r="B53" s="5" t="s">
        <v>59</v>
      </c>
      <c r="C53" s="5" t="s">
        <v>526</v>
      </c>
      <c r="D53" s="5" t="s">
        <v>248</v>
      </c>
      <c r="E53" s="7">
        <v>800000</v>
      </c>
      <c r="F53" s="5">
        <v>20</v>
      </c>
      <c r="G53" s="6">
        <v>16000000</v>
      </c>
      <c r="H53" s="6">
        <v>80000</v>
      </c>
      <c r="I53" s="6">
        <v>0</v>
      </c>
      <c r="J53" s="83">
        <v>15920000</v>
      </c>
    </row>
    <row r="54" spans="1:10" x14ac:dyDescent="0.4">
      <c r="A54" s="82">
        <v>43929</v>
      </c>
      <c r="B54" s="5" t="s">
        <v>60</v>
      </c>
      <c r="C54" s="5" t="s">
        <v>527</v>
      </c>
      <c r="D54" s="5" t="s">
        <v>242</v>
      </c>
      <c r="E54" s="7">
        <v>1500000</v>
      </c>
      <c r="F54" s="5">
        <v>19</v>
      </c>
      <c r="G54" s="6">
        <v>28500000</v>
      </c>
      <c r="H54" s="6">
        <v>0</v>
      </c>
      <c r="I54" s="6">
        <v>28500000</v>
      </c>
      <c r="J54" s="83">
        <v>0</v>
      </c>
    </row>
    <row r="55" spans="1:10" x14ac:dyDescent="0.4">
      <c r="A55" s="82">
        <v>43930</v>
      </c>
      <c r="B55" s="5" t="s">
        <v>61</v>
      </c>
      <c r="C55" s="5" t="s">
        <v>527</v>
      </c>
      <c r="D55" s="5" t="s">
        <v>246</v>
      </c>
      <c r="E55" s="7">
        <v>1250000</v>
      </c>
      <c r="F55" s="5">
        <v>24</v>
      </c>
      <c r="G55" s="6">
        <v>30000000</v>
      </c>
      <c r="H55" s="6">
        <v>0</v>
      </c>
      <c r="I55" s="6">
        <v>30000000</v>
      </c>
      <c r="J55" s="83">
        <v>0</v>
      </c>
    </row>
    <row r="56" spans="1:10" x14ac:dyDescent="0.4">
      <c r="A56" s="82">
        <v>43930</v>
      </c>
      <c r="B56" s="5" t="s">
        <v>62</v>
      </c>
      <c r="C56" s="5" t="s">
        <v>528</v>
      </c>
      <c r="D56" s="5" t="s">
        <v>247</v>
      </c>
      <c r="E56" s="7">
        <v>1100000</v>
      </c>
      <c r="F56" s="5">
        <v>22</v>
      </c>
      <c r="G56" s="6">
        <v>24200000</v>
      </c>
      <c r="H56" s="6">
        <v>0</v>
      </c>
      <c r="I56" s="6">
        <v>24200000</v>
      </c>
      <c r="J56" s="83">
        <v>0</v>
      </c>
    </row>
    <row r="57" spans="1:10" x14ac:dyDescent="0.4">
      <c r="A57" s="82">
        <v>43932</v>
      </c>
      <c r="B57" s="5" t="s">
        <v>63</v>
      </c>
      <c r="C57" s="5" t="s">
        <v>527</v>
      </c>
      <c r="D57" s="5" t="s">
        <v>244</v>
      </c>
      <c r="E57" s="7">
        <v>2100000</v>
      </c>
      <c r="F57" s="5">
        <v>17</v>
      </c>
      <c r="G57" s="6">
        <v>35700000</v>
      </c>
      <c r="H57" s="6">
        <v>0</v>
      </c>
      <c r="I57" s="6">
        <v>35700000</v>
      </c>
      <c r="J57" s="83">
        <v>0</v>
      </c>
    </row>
    <row r="58" spans="1:10" x14ac:dyDescent="0.4">
      <c r="A58" s="82">
        <v>43934</v>
      </c>
      <c r="B58" s="5" t="s">
        <v>64</v>
      </c>
      <c r="C58" s="5" t="s">
        <v>525</v>
      </c>
      <c r="D58" s="5" t="s">
        <v>246</v>
      </c>
      <c r="E58" s="7">
        <v>1250000</v>
      </c>
      <c r="F58" s="5">
        <v>22</v>
      </c>
      <c r="G58" s="6">
        <v>27500000</v>
      </c>
      <c r="H58" s="6">
        <v>206250</v>
      </c>
      <c r="I58" s="6">
        <v>27293750</v>
      </c>
      <c r="J58" s="83">
        <v>0</v>
      </c>
    </row>
    <row r="59" spans="1:10" x14ac:dyDescent="0.4">
      <c r="A59" s="82">
        <v>43937</v>
      </c>
      <c r="B59" s="5" t="s">
        <v>65</v>
      </c>
      <c r="C59" s="5" t="s">
        <v>526</v>
      </c>
      <c r="D59" s="5" t="s">
        <v>246</v>
      </c>
      <c r="E59" s="7">
        <v>1250000</v>
      </c>
      <c r="F59" s="5">
        <v>16</v>
      </c>
      <c r="G59" s="6">
        <v>20000000</v>
      </c>
      <c r="H59" s="6">
        <v>150000</v>
      </c>
      <c r="I59" s="6">
        <v>19850000</v>
      </c>
      <c r="J59" s="83">
        <v>0</v>
      </c>
    </row>
    <row r="60" spans="1:10" x14ac:dyDescent="0.4">
      <c r="A60" s="82">
        <v>43939</v>
      </c>
      <c r="B60" s="5" t="s">
        <v>66</v>
      </c>
      <c r="C60" s="5" t="s">
        <v>526</v>
      </c>
      <c r="D60" s="5" t="s">
        <v>248</v>
      </c>
      <c r="E60" s="7">
        <v>800000</v>
      </c>
      <c r="F60" s="5">
        <v>25</v>
      </c>
      <c r="G60" s="6">
        <v>20000000</v>
      </c>
      <c r="H60" s="6">
        <v>150000</v>
      </c>
      <c r="I60" s="6">
        <v>19850000</v>
      </c>
      <c r="J60" s="83">
        <v>0</v>
      </c>
    </row>
    <row r="61" spans="1:10" x14ac:dyDescent="0.4">
      <c r="A61" s="82">
        <v>43942</v>
      </c>
      <c r="B61" s="5" t="s">
        <v>67</v>
      </c>
      <c r="C61" s="5" t="s">
        <v>528</v>
      </c>
      <c r="D61" s="5" t="s">
        <v>249</v>
      </c>
      <c r="E61" s="7">
        <v>1150000</v>
      </c>
      <c r="F61" s="5">
        <v>17</v>
      </c>
      <c r="G61" s="6">
        <v>19550000</v>
      </c>
      <c r="H61" s="6">
        <v>0</v>
      </c>
      <c r="I61" s="6">
        <v>19550000</v>
      </c>
      <c r="J61" s="83">
        <v>0</v>
      </c>
    </row>
    <row r="62" spans="1:10" x14ac:dyDescent="0.4">
      <c r="A62" s="82">
        <v>43944</v>
      </c>
      <c r="B62" s="5" t="s">
        <v>68</v>
      </c>
      <c r="C62" s="5" t="s">
        <v>527</v>
      </c>
      <c r="D62" s="5" t="s">
        <v>245</v>
      </c>
      <c r="E62" s="7">
        <v>1600000</v>
      </c>
      <c r="F62" s="5">
        <v>20</v>
      </c>
      <c r="G62" s="6">
        <v>32000000</v>
      </c>
      <c r="H62" s="6">
        <v>0</v>
      </c>
      <c r="I62" s="6">
        <v>32000000</v>
      </c>
      <c r="J62" s="83">
        <v>0</v>
      </c>
    </row>
    <row r="63" spans="1:10" x14ac:dyDescent="0.4">
      <c r="A63" s="82">
        <v>43945</v>
      </c>
      <c r="B63" s="5" t="s">
        <v>69</v>
      </c>
      <c r="C63" s="5" t="s">
        <v>527</v>
      </c>
      <c r="D63" s="5" t="s">
        <v>248</v>
      </c>
      <c r="E63" s="7">
        <v>800000</v>
      </c>
      <c r="F63" s="5">
        <v>21</v>
      </c>
      <c r="G63" s="6">
        <v>16800000</v>
      </c>
      <c r="H63" s="6">
        <v>0</v>
      </c>
      <c r="I63" s="6">
        <v>16800000</v>
      </c>
      <c r="J63" s="83">
        <v>0</v>
      </c>
    </row>
    <row r="64" spans="1:10" x14ac:dyDescent="0.4">
      <c r="A64" s="82">
        <v>43946</v>
      </c>
      <c r="B64" s="5" t="s">
        <v>70</v>
      </c>
      <c r="C64" s="5" t="s">
        <v>528</v>
      </c>
      <c r="D64" s="5" t="s">
        <v>251</v>
      </c>
      <c r="E64" s="7">
        <v>3000000</v>
      </c>
      <c r="F64" s="5">
        <v>24</v>
      </c>
      <c r="G64" s="6">
        <v>72000000</v>
      </c>
      <c r="H64" s="6">
        <v>0</v>
      </c>
      <c r="I64" s="6">
        <v>72000000</v>
      </c>
      <c r="J64" s="83">
        <v>0</v>
      </c>
    </row>
    <row r="65" spans="1:10" x14ac:dyDescent="0.4">
      <c r="A65" s="82">
        <v>43949</v>
      </c>
      <c r="B65" s="5" t="s">
        <v>71</v>
      </c>
      <c r="C65" s="5" t="s">
        <v>526</v>
      </c>
      <c r="D65" s="5" t="s">
        <v>250</v>
      </c>
      <c r="E65" s="7">
        <v>2650000</v>
      </c>
      <c r="F65" s="5">
        <v>16</v>
      </c>
      <c r="G65" s="6">
        <v>42400000</v>
      </c>
      <c r="H65" s="6">
        <v>318000</v>
      </c>
      <c r="I65" s="6">
        <v>42082000</v>
      </c>
      <c r="J65" s="83">
        <v>0</v>
      </c>
    </row>
    <row r="66" spans="1:10" x14ac:dyDescent="0.4">
      <c r="A66" s="82">
        <v>43952</v>
      </c>
      <c r="B66" s="5" t="s">
        <v>72</v>
      </c>
      <c r="C66" s="5" t="s">
        <v>526</v>
      </c>
      <c r="D66" s="5" t="s">
        <v>247</v>
      </c>
      <c r="E66" s="7">
        <v>1100000</v>
      </c>
      <c r="F66" s="5">
        <v>25</v>
      </c>
      <c r="G66" s="6">
        <v>27500000</v>
      </c>
      <c r="H66" s="6">
        <v>206250</v>
      </c>
      <c r="I66" s="6">
        <v>0</v>
      </c>
      <c r="J66" s="83">
        <v>27293750</v>
      </c>
    </row>
    <row r="67" spans="1:10" x14ac:dyDescent="0.4">
      <c r="A67" s="82">
        <v>43955</v>
      </c>
      <c r="B67" s="5" t="s">
        <v>73</v>
      </c>
      <c r="C67" s="5" t="s">
        <v>527</v>
      </c>
      <c r="D67" s="5" t="s">
        <v>251</v>
      </c>
      <c r="E67" s="7">
        <v>3000000</v>
      </c>
      <c r="F67" s="5">
        <v>21</v>
      </c>
      <c r="G67" s="6">
        <v>63000000</v>
      </c>
      <c r="H67" s="6">
        <v>0</v>
      </c>
      <c r="I67" s="6">
        <v>63000000</v>
      </c>
      <c r="J67" s="83">
        <v>0</v>
      </c>
    </row>
    <row r="68" spans="1:10" x14ac:dyDescent="0.4">
      <c r="A68" s="82">
        <v>43956</v>
      </c>
      <c r="B68" s="5" t="s">
        <v>74</v>
      </c>
      <c r="C68" s="5" t="s">
        <v>528</v>
      </c>
      <c r="D68" s="5" t="s">
        <v>243</v>
      </c>
      <c r="E68" s="7">
        <v>1200000</v>
      </c>
      <c r="F68" s="5">
        <v>25</v>
      </c>
      <c r="G68" s="6">
        <v>30000000</v>
      </c>
      <c r="H68" s="6">
        <v>0</v>
      </c>
      <c r="I68" s="6">
        <v>30000000</v>
      </c>
      <c r="J68" s="83">
        <v>0</v>
      </c>
    </row>
    <row r="69" spans="1:10" x14ac:dyDescent="0.4">
      <c r="A69" s="82">
        <v>43958</v>
      </c>
      <c r="B69" s="5" t="s">
        <v>75</v>
      </c>
      <c r="C69" s="5" t="s">
        <v>527</v>
      </c>
      <c r="D69" s="5" t="s">
        <v>248</v>
      </c>
      <c r="E69" s="7">
        <v>800000</v>
      </c>
      <c r="F69" s="5">
        <v>23</v>
      </c>
      <c r="G69" s="6">
        <v>18400000</v>
      </c>
      <c r="H69" s="6">
        <v>0</v>
      </c>
      <c r="I69" s="6">
        <v>18400000</v>
      </c>
      <c r="J69" s="83">
        <v>0</v>
      </c>
    </row>
    <row r="70" spans="1:10" x14ac:dyDescent="0.4">
      <c r="A70" s="82">
        <v>43959</v>
      </c>
      <c r="B70" s="5" t="s">
        <v>76</v>
      </c>
      <c r="C70" s="5" t="s">
        <v>526</v>
      </c>
      <c r="D70" s="5" t="s">
        <v>251</v>
      </c>
      <c r="E70" s="7">
        <v>3000000</v>
      </c>
      <c r="F70" s="5">
        <v>22</v>
      </c>
      <c r="G70" s="6">
        <v>66000000</v>
      </c>
      <c r="H70" s="6">
        <v>330000</v>
      </c>
      <c r="I70" s="6">
        <v>65670000</v>
      </c>
      <c r="J70" s="83">
        <v>0</v>
      </c>
    </row>
    <row r="71" spans="1:10" x14ac:dyDescent="0.4">
      <c r="A71" s="82">
        <v>43960</v>
      </c>
      <c r="B71" s="5" t="s">
        <v>77</v>
      </c>
      <c r="C71" s="5" t="s">
        <v>527</v>
      </c>
      <c r="D71" s="5" t="s">
        <v>242</v>
      </c>
      <c r="E71" s="7">
        <v>1500000</v>
      </c>
      <c r="F71" s="5">
        <v>17</v>
      </c>
      <c r="G71" s="6">
        <v>25500000</v>
      </c>
      <c r="H71" s="6">
        <v>0</v>
      </c>
      <c r="I71" s="6">
        <v>25500000</v>
      </c>
      <c r="J71" s="83">
        <v>0</v>
      </c>
    </row>
    <row r="72" spans="1:10" x14ac:dyDescent="0.4">
      <c r="A72" s="82">
        <v>43960</v>
      </c>
      <c r="B72" s="5" t="s">
        <v>78</v>
      </c>
      <c r="C72" s="5" t="s">
        <v>525</v>
      </c>
      <c r="D72" s="5" t="s">
        <v>250</v>
      </c>
      <c r="E72" s="7">
        <v>2650000</v>
      </c>
      <c r="F72" s="5">
        <v>20</v>
      </c>
      <c r="G72" s="6">
        <v>53000000</v>
      </c>
      <c r="H72" s="6">
        <v>0</v>
      </c>
      <c r="I72" s="6">
        <v>0</v>
      </c>
      <c r="J72" s="83">
        <v>53000000</v>
      </c>
    </row>
    <row r="73" spans="1:10" x14ac:dyDescent="0.4">
      <c r="A73" s="82">
        <v>43960</v>
      </c>
      <c r="B73" s="5" t="s">
        <v>79</v>
      </c>
      <c r="C73" s="5" t="s">
        <v>527</v>
      </c>
      <c r="D73" s="5" t="s">
        <v>249</v>
      </c>
      <c r="E73" s="7">
        <v>1150000</v>
      </c>
      <c r="F73" s="5">
        <v>24</v>
      </c>
      <c r="G73" s="6">
        <v>27600000</v>
      </c>
      <c r="H73" s="6">
        <v>0</v>
      </c>
      <c r="I73" s="6">
        <v>27600000</v>
      </c>
      <c r="J73" s="83">
        <v>0</v>
      </c>
    </row>
    <row r="74" spans="1:10" x14ac:dyDescent="0.4">
      <c r="A74" s="82">
        <v>43960</v>
      </c>
      <c r="B74" s="5" t="s">
        <v>80</v>
      </c>
      <c r="C74" s="5" t="s">
        <v>528</v>
      </c>
      <c r="D74" s="5" t="s">
        <v>243</v>
      </c>
      <c r="E74" s="7">
        <v>1200000</v>
      </c>
      <c r="F74" s="5">
        <v>25</v>
      </c>
      <c r="G74" s="6">
        <v>30000000</v>
      </c>
      <c r="H74" s="6">
        <v>0</v>
      </c>
      <c r="I74" s="6">
        <v>30000000</v>
      </c>
      <c r="J74" s="83">
        <v>0</v>
      </c>
    </row>
    <row r="75" spans="1:10" x14ac:dyDescent="0.4">
      <c r="A75" s="82">
        <v>43962</v>
      </c>
      <c r="B75" s="5" t="s">
        <v>81</v>
      </c>
      <c r="C75" s="5" t="s">
        <v>526</v>
      </c>
      <c r="D75" s="5" t="s">
        <v>249</v>
      </c>
      <c r="E75" s="7">
        <v>1150000</v>
      </c>
      <c r="F75" s="5">
        <v>15</v>
      </c>
      <c r="G75" s="6">
        <v>17250000</v>
      </c>
      <c r="H75" s="6">
        <v>86250</v>
      </c>
      <c r="I75" s="6">
        <v>17163750</v>
      </c>
      <c r="J75" s="83">
        <v>0</v>
      </c>
    </row>
    <row r="76" spans="1:10" x14ac:dyDescent="0.4">
      <c r="A76" s="82">
        <v>43962</v>
      </c>
      <c r="B76" s="5" t="s">
        <v>82</v>
      </c>
      <c r="C76" s="5" t="s">
        <v>527</v>
      </c>
      <c r="D76" s="5" t="s">
        <v>243</v>
      </c>
      <c r="E76" s="7">
        <v>1200000</v>
      </c>
      <c r="F76" s="5">
        <v>19</v>
      </c>
      <c r="G76" s="6">
        <v>22800000</v>
      </c>
      <c r="H76" s="6">
        <v>0</v>
      </c>
      <c r="I76" s="6">
        <v>22800000</v>
      </c>
      <c r="J76" s="83">
        <v>0</v>
      </c>
    </row>
    <row r="77" spans="1:10" x14ac:dyDescent="0.4">
      <c r="A77" s="82">
        <v>43964</v>
      </c>
      <c r="B77" s="5" t="s">
        <v>83</v>
      </c>
      <c r="C77" s="5" t="s">
        <v>526</v>
      </c>
      <c r="D77" s="5" t="s">
        <v>250</v>
      </c>
      <c r="E77" s="7">
        <v>2650000</v>
      </c>
      <c r="F77" s="5">
        <v>24</v>
      </c>
      <c r="G77" s="6">
        <v>63600000</v>
      </c>
      <c r="H77" s="6">
        <v>318000</v>
      </c>
      <c r="I77" s="6">
        <v>63282000</v>
      </c>
      <c r="J77" s="83">
        <v>0</v>
      </c>
    </row>
    <row r="78" spans="1:10" x14ac:dyDescent="0.4">
      <c r="A78" s="82">
        <v>43964</v>
      </c>
      <c r="B78" s="5" t="s">
        <v>84</v>
      </c>
      <c r="C78" s="5" t="s">
        <v>527</v>
      </c>
      <c r="D78" s="5" t="s">
        <v>243</v>
      </c>
      <c r="E78" s="7">
        <v>1200000</v>
      </c>
      <c r="F78" s="5">
        <v>20</v>
      </c>
      <c r="G78" s="6">
        <v>24000000</v>
      </c>
      <c r="H78" s="6">
        <v>0</v>
      </c>
      <c r="I78" s="6">
        <v>24000000</v>
      </c>
      <c r="J78" s="83">
        <v>0</v>
      </c>
    </row>
    <row r="79" spans="1:10" x14ac:dyDescent="0.4">
      <c r="A79" s="82">
        <v>43964</v>
      </c>
      <c r="B79" s="5" t="s">
        <v>85</v>
      </c>
      <c r="C79" s="5" t="s">
        <v>526</v>
      </c>
      <c r="D79" s="5" t="s">
        <v>245</v>
      </c>
      <c r="E79" s="7">
        <v>1600000</v>
      </c>
      <c r="F79" s="5">
        <v>24</v>
      </c>
      <c r="G79" s="6">
        <v>38400000</v>
      </c>
      <c r="H79" s="6">
        <v>192000</v>
      </c>
      <c r="I79" s="6">
        <v>38208000</v>
      </c>
      <c r="J79" s="83">
        <v>0</v>
      </c>
    </row>
    <row r="80" spans="1:10" x14ac:dyDescent="0.4">
      <c r="A80" s="82">
        <v>43967</v>
      </c>
      <c r="B80" s="5" t="s">
        <v>86</v>
      </c>
      <c r="C80" s="5" t="s">
        <v>526</v>
      </c>
      <c r="D80" s="5" t="s">
        <v>248</v>
      </c>
      <c r="E80" s="7">
        <v>800000</v>
      </c>
      <c r="F80" s="5">
        <v>17</v>
      </c>
      <c r="G80" s="6">
        <v>13600000</v>
      </c>
      <c r="H80" s="6">
        <v>102000</v>
      </c>
      <c r="I80" s="6">
        <v>13498000</v>
      </c>
      <c r="J80" s="83">
        <v>0</v>
      </c>
    </row>
    <row r="81" spans="1:10" x14ac:dyDescent="0.4">
      <c r="A81" s="82">
        <v>43970</v>
      </c>
      <c r="B81" s="5" t="s">
        <v>87</v>
      </c>
      <c r="C81" s="5" t="s">
        <v>528</v>
      </c>
      <c r="D81" s="5" t="s">
        <v>248</v>
      </c>
      <c r="E81" s="7">
        <v>800000</v>
      </c>
      <c r="F81" s="5">
        <v>18</v>
      </c>
      <c r="G81" s="6">
        <v>14400000</v>
      </c>
      <c r="H81" s="6">
        <v>0</v>
      </c>
      <c r="I81" s="6">
        <v>14400000</v>
      </c>
      <c r="J81" s="83">
        <v>0</v>
      </c>
    </row>
    <row r="82" spans="1:10" x14ac:dyDescent="0.4">
      <c r="A82" s="82">
        <v>43973</v>
      </c>
      <c r="B82" s="5" t="s">
        <v>88</v>
      </c>
      <c r="C82" s="5" t="s">
        <v>527</v>
      </c>
      <c r="D82" s="5" t="s">
        <v>242</v>
      </c>
      <c r="E82" s="7">
        <v>1500000</v>
      </c>
      <c r="F82" s="5">
        <v>18</v>
      </c>
      <c r="G82" s="6">
        <v>27000000</v>
      </c>
      <c r="H82" s="6">
        <v>0</v>
      </c>
      <c r="I82" s="6">
        <v>27000000</v>
      </c>
      <c r="J82" s="83">
        <v>0</v>
      </c>
    </row>
    <row r="83" spans="1:10" x14ac:dyDescent="0.4">
      <c r="A83" s="82">
        <v>43973</v>
      </c>
      <c r="B83" s="5" t="s">
        <v>89</v>
      </c>
      <c r="C83" s="5" t="s">
        <v>525</v>
      </c>
      <c r="D83" s="5" t="s">
        <v>250</v>
      </c>
      <c r="E83" s="7">
        <v>2650000</v>
      </c>
      <c r="F83" s="5">
        <v>16</v>
      </c>
      <c r="G83" s="6">
        <v>42400000</v>
      </c>
      <c r="H83" s="6">
        <v>318000</v>
      </c>
      <c r="I83" s="6">
        <v>42082000</v>
      </c>
      <c r="J83" s="83">
        <v>0</v>
      </c>
    </row>
    <row r="84" spans="1:10" x14ac:dyDescent="0.4">
      <c r="A84" s="82">
        <v>43975</v>
      </c>
      <c r="B84" s="5" t="s">
        <v>90</v>
      </c>
      <c r="C84" s="5" t="s">
        <v>525</v>
      </c>
      <c r="D84" s="5" t="s">
        <v>244</v>
      </c>
      <c r="E84" s="7">
        <v>2100000</v>
      </c>
      <c r="F84" s="5">
        <v>24</v>
      </c>
      <c r="G84" s="6">
        <v>50400000</v>
      </c>
      <c r="H84" s="6">
        <v>378000</v>
      </c>
      <c r="I84" s="6">
        <v>0</v>
      </c>
      <c r="J84" s="83">
        <v>50022000</v>
      </c>
    </row>
    <row r="85" spans="1:10" x14ac:dyDescent="0.4">
      <c r="A85" s="82">
        <v>43977</v>
      </c>
      <c r="B85" s="5" t="s">
        <v>91</v>
      </c>
      <c r="C85" s="5" t="s">
        <v>528</v>
      </c>
      <c r="D85" s="5" t="s">
        <v>243</v>
      </c>
      <c r="E85" s="7">
        <v>1200000</v>
      </c>
      <c r="F85" s="5">
        <v>19</v>
      </c>
      <c r="G85" s="6">
        <v>22800000</v>
      </c>
      <c r="H85" s="6">
        <v>0</v>
      </c>
      <c r="I85" s="6">
        <v>22800000</v>
      </c>
      <c r="J85" s="83">
        <v>0</v>
      </c>
    </row>
    <row r="86" spans="1:10" x14ac:dyDescent="0.4">
      <c r="A86" s="82">
        <v>43980</v>
      </c>
      <c r="B86" s="5" t="s">
        <v>92</v>
      </c>
      <c r="C86" s="5" t="s">
        <v>528</v>
      </c>
      <c r="D86" s="5" t="s">
        <v>246</v>
      </c>
      <c r="E86" s="7">
        <v>1250000</v>
      </c>
      <c r="F86" s="5">
        <v>23</v>
      </c>
      <c r="G86" s="6">
        <v>28750000</v>
      </c>
      <c r="H86" s="6">
        <v>0</v>
      </c>
      <c r="I86" s="6">
        <v>28750000</v>
      </c>
      <c r="J86" s="83">
        <v>0</v>
      </c>
    </row>
    <row r="87" spans="1:10" x14ac:dyDescent="0.4">
      <c r="A87" s="82">
        <v>43983</v>
      </c>
      <c r="B87" s="5" t="s">
        <v>93</v>
      </c>
      <c r="C87" s="5" t="s">
        <v>526</v>
      </c>
      <c r="D87" s="5" t="s">
        <v>251</v>
      </c>
      <c r="E87" s="7">
        <v>3000000</v>
      </c>
      <c r="F87" s="5">
        <v>23</v>
      </c>
      <c r="G87" s="6">
        <v>69000000</v>
      </c>
      <c r="H87" s="6">
        <v>345000</v>
      </c>
      <c r="I87" s="6">
        <v>68655000</v>
      </c>
      <c r="J87" s="83">
        <v>0</v>
      </c>
    </row>
    <row r="88" spans="1:10" x14ac:dyDescent="0.4">
      <c r="A88" s="82">
        <v>43983</v>
      </c>
      <c r="B88" s="5" t="s">
        <v>94</v>
      </c>
      <c r="C88" s="5" t="s">
        <v>528</v>
      </c>
      <c r="D88" s="5" t="s">
        <v>245</v>
      </c>
      <c r="E88" s="7">
        <v>1600000</v>
      </c>
      <c r="F88" s="5">
        <v>15</v>
      </c>
      <c r="G88" s="6">
        <v>24000000</v>
      </c>
      <c r="H88" s="6">
        <v>0</v>
      </c>
      <c r="I88" s="6">
        <v>24000000</v>
      </c>
      <c r="J88" s="83">
        <v>0</v>
      </c>
    </row>
    <row r="89" spans="1:10" x14ac:dyDescent="0.4">
      <c r="A89" s="82">
        <v>43986</v>
      </c>
      <c r="B89" s="5" t="s">
        <v>95</v>
      </c>
      <c r="C89" s="5" t="s">
        <v>526</v>
      </c>
      <c r="D89" s="5" t="s">
        <v>246</v>
      </c>
      <c r="E89" s="7">
        <v>1250000</v>
      </c>
      <c r="F89" s="5">
        <v>15</v>
      </c>
      <c r="G89" s="6">
        <v>18750000</v>
      </c>
      <c r="H89" s="6">
        <v>0</v>
      </c>
      <c r="I89" s="6">
        <v>0</v>
      </c>
      <c r="J89" s="83">
        <v>18750000</v>
      </c>
    </row>
    <row r="90" spans="1:10" x14ac:dyDescent="0.4">
      <c r="A90" s="82">
        <v>43989</v>
      </c>
      <c r="B90" s="5" t="s">
        <v>96</v>
      </c>
      <c r="C90" s="5" t="s">
        <v>527</v>
      </c>
      <c r="D90" s="5" t="s">
        <v>243</v>
      </c>
      <c r="E90" s="7">
        <v>1200000</v>
      </c>
      <c r="F90" s="5">
        <v>24</v>
      </c>
      <c r="G90" s="6">
        <v>28800000</v>
      </c>
      <c r="H90" s="6">
        <v>0</v>
      </c>
      <c r="I90" s="6">
        <v>28800000</v>
      </c>
      <c r="J90" s="83">
        <v>0</v>
      </c>
    </row>
    <row r="91" spans="1:10" x14ac:dyDescent="0.4">
      <c r="A91" s="82">
        <v>43989</v>
      </c>
      <c r="B91" s="5" t="s">
        <v>97</v>
      </c>
      <c r="C91" s="5" t="s">
        <v>525</v>
      </c>
      <c r="D91" s="5" t="s">
        <v>247</v>
      </c>
      <c r="E91" s="7">
        <v>1100000</v>
      </c>
      <c r="F91" s="5">
        <v>20</v>
      </c>
      <c r="G91" s="6">
        <v>22000000</v>
      </c>
      <c r="H91" s="6">
        <v>165000</v>
      </c>
      <c r="I91" s="6">
        <v>21835000</v>
      </c>
      <c r="J91" s="83">
        <v>0</v>
      </c>
    </row>
    <row r="92" spans="1:10" x14ac:dyDescent="0.4">
      <c r="A92" s="82">
        <v>43992</v>
      </c>
      <c r="B92" s="5" t="s">
        <v>98</v>
      </c>
      <c r="C92" s="5" t="s">
        <v>526</v>
      </c>
      <c r="D92" s="5" t="s">
        <v>248</v>
      </c>
      <c r="E92" s="7">
        <v>800000</v>
      </c>
      <c r="F92" s="5">
        <v>21</v>
      </c>
      <c r="G92" s="6">
        <v>16800000</v>
      </c>
      <c r="H92" s="6">
        <v>0</v>
      </c>
      <c r="I92" s="6">
        <v>0</v>
      </c>
      <c r="J92" s="83">
        <v>16800000</v>
      </c>
    </row>
    <row r="93" spans="1:10" x14ac:dyDescent="0.4">
      <c r="A93" s="82">
        <v>43992</v>
      </c>
      <c r="B93" s="5" t="s">
        <v>99</v>
      </c>
      <c r="C93" s="5" t="s">
        <v>525</v>
      </c>
      <c r="D93" s="5" t="s">
        <v>242</v>
      </c>
      <c r="E93" s="7">
        <v>1500000</v>
      </c>
      <c r="F93" s="5">
        <v>15</v>
      </c>
      <c r="G93" s="6">
        <v>22500000</v>
      </c>
      <c r="H93" s="6">
        <v>0</v>
      </c>
      <c r="I93" s="6">
        <v>0</v>
      </c>
      <c r="J93" s="83">
        <v>22500000</v>
      </c>
    </row>
    <row r="94" spans="1:10" x14ac:dyDescent="0.4">
      <c r="A94" s="82">
        <v>43995</v>
      </c>
      <c r="B94" s="5" t="s">
        <v>100</v>
      </c>
      <c r="C94" s="5" t="s">
        <v>525</v>
      </c>
      <c r="D94" s="5" t="s">
        <v>243</v>
      </c>
      <c r="E94" s="7">
        <v>1200000</v>
      </c>
      <c r="F94" s="5">
        <v>18</v>
      </c>
      <c r="G94" s="6">
        <v>21600000</v>
      </c>
      <c r="H94" s="6">
        <v>0</v>
      </c>
      <c r="I94" s="6">
        <v>0</v>
      </c>
      <c r="J94" s="83">
        <v>21600000</v>
      </c>
    </row>
    <row r="95" spans="1:10" x14ac:dyDescent="0.4">
      <c r="A95" s="82">
        <v>43996</v>
      </c>
      <c r="B95" s="5" t="s">
        <v>101</v>
      </c>
      <c r="C95" s="5" t="s">
        <v>527</v>
      </c>
      <c r="D95" s="5" t="s">
        <v>245</v>
      </c>
      <c r="E95" s="7">
        <v>1600000</v>
      </c>
      <c r="F95" s="5">
        <v>22</v>
      </c>
      <c r="G95" s="6">
        <v>35200000</v>
      </c>
      <c r="H95" s="6">
        <v>0</v>
      </c>
      <c r="I95" s="6">
        <v>35200000</v>
      </c>
      <c r="J95" s="83">
        <v>0</v>
      </c>
    </row>
    <row r="96" spans="1:10" x14ac:dyDescent="0.4">
      <c r="A96" s="82">
        <v>43996</v>
      </c>
      <c r="B96" s="5" t="s">
        <v>102</v>
      </c>
      <c r="C96" s="5" t="s">
        <v>526</v>
      </c>
      <c r="D96" s="5" t="s">
        <v>250</v>
      </c>
      <c r="E96" s="7">
        <v>2650000</v>
      </c>
      <c r="F96" s="5">
        <v>23</v>
      </c>
      <c r="G96" s="6">
        <v>60950000</v>
      </c>
      <c r="H96" s="6">
        <v>457130</v>
      </c>
      <c r="I96" s="6">
        <v>60492870</v>
      </c>
      <c r="J96" s="83">
        <v>0</v>
      </c>
    </row>
    <row r="97" spans="1:10" x14ac:dyDescent="0.4">
      <c r="A97" s="82">
        <v>43998</v>
      </c>
      <c r="B97" s="5" t="s">
        <v>103</v>
      </c>
      <c r="C97" s="5" t="s">
        <v>525</v>
      </c>
      <c r="D97" s="5" t="s">
        <v>250</v>
      </c>
      <c r="E97" s="7">
        <v>2650000</v>
      </c>
      <c r="F97" s="5">
        <v>21</v>
      </c>
      <c r="G97" s="6">
        <v>55650000</v>
      </c>
      <c r="H97" s="6">
        <v>0</v>
      </c>
      <c r="I97" s="6">
        <v>0</v>
      </c>
      <c r="J97" s="83">
        <v>55650000</v>
      </c>
    </row>
    <row r="98" spans="1:10" x14ac:dyDescent="0.4">
      <c r="A98" s="82">
        <v>43998</v>
      </c>
      <c r="B98" s="5" t="s">
        <v>104</v>
      </c>
      <c r="C98" s="5" t="s">
        <v>527</v>
      </c>
      <c r="D98" s="5" t="s">
        <v>246</v>
      </c>
      <c r="E98" s="7">
        <v>1250000</v>
      </c>
      <c r="F98" s="5">
        <v>15</v>
      </c>
      <c r="G98" s="6">
        <v>18750000</v>
      </c>
      <c r="H98" s="6">
        <v>0</v>
      </c>
      <c r="I98" s="6">
        <v>18750000</v>
      </c>
      <c r="J98" s="83">
        <v>0</v>
      </c>
    </row>
    <row r="99" spans="1:10" x14ac:dyDescent="0.4">
      <c r="A99" s="82">
        <v>43999</v>
      </c>
      <c r="B99" s="5" t="s">
        <v>105</v>
      </c>
      <c r="C99" s="5" t="s">
        <v>527</v>
      </c>
      <c r="D99" s="5" t="s">
        <v>248</v>
      </c>
      <c r="E99" s="7">
        <v>800000</v>
      </c>
      <c r="F99" s="5">
        <v>16</v>
      </c>
      <c r="G99" s="6">
        <v>12800000</v>
      </c>
      <c r="H99" s="6">
        <v>0</v>
      </c>
      <c r="I99" s="6">
        <v>12800000</v>
      </c>
      <c r="J99" s="83">
        <v>0</v>
      </c>
    </row>
    <row r="100" spans="1:10" x14ac:dyDescent="0.4">
      <c r="A100" s="82">
        <v>44001</v>
      </c>
      <c r="B100" s="5" t="s">
        <v>106</v>
      </c>
      <c r="C100" s="5" t="s">
        <v>527</v>
      </c>
      <c r="D100" s="5" t="s">
        <v>244</v>
      </c>
      <c r="E100" s="7">
        <v>2100000</v>
      </c>
      <c r="F100" s="5">
        <v>15</v>
      </c>
      <c r="G100" s="6">
        <v>31500000</v>
      </c>
      <c r="H100" s="6">
        <v>0</v>
      </c>
      <c r="I100" s="6">
        <v>31500000</v>
      </c>
      <c r="J100" s="83">
        <v>0</v>
      </c>
    </row>
    <row r="101" spans="1:10" x14ac:dyDescent="0.4">
      <c r="A101" s="82">
        <v>44001</v>
      </c>
      <c r="B101" s="5" t="s">
        <v>107</v>
      </c>
      <c r="C101" s="5" t="s">
        <v>525</v>
      </c>
      <c r="D101" s="5" t="s">
        <v>245</v>
      </c>
      <c r="E101" s="7">
        <v>1600000</v>
      </c>
      <c r="F101" s="5">
        <v>21</v>
      </c>
      <c r="G101" s="6">
        <v>33600000</v>
      </c>
      <c r="H101" s="6">
        <v>168000</v>
      </c>
      <c r="I101" s="6">
        <v>33432000</v>
      </c>
      <c r="J101" s="83">
        <v>0</v>
      </c>
    </row>
    <row r="102" spans="1:10" x14ac:dyDescent="0.4">
      <c r="A102" s="82">
        <v>44002</v>
      </c>
      <c r="B102" s="5" t="s">
        <v>108</v>
      </c>
      <c r="C102" s="5" t="s">
        <v>527</v>
      </c>
      <c r="D102" s="5" t="s">
        <v>248</v>
      </c>
      <c r="E102" s="7">
        <v>800000</v>
      </c>
      <c r="F102" s="5">
        <v>22</v>
      </c>
      <c r="G102" s="6">
        <v>17600000</v>
      </c>
      <c r="H102" s="6">
        <v>0</v>
      </c>
      <c r="I102" s="6">
        <v>17600000</v>
      </c>
      <c r="J102" s="83">
        <v>0</v>
      </c>
    </row>
    <row r="103" spans="1:10" x14ac:dyDescent="0.4">
      <c r="A103" s="82">
        <v>44004</v>
      </c>
      <c r="B103" s="5" t="s">
        <v>109</v>
      </c>
      <c r="C103" s="5" t="s">
        <v>526</v>
      </c>
      <c r="D103" s="5" t="s">
        <v>245</v>
      </c>
      <c r="E103" s="7">
        <v>1600000</v>
      </c>
      <c r="F103" s="5">
        <v>20</v>
      </c>
      <c r="G103" s="6">
        <v>32000000</v>
      </c>
      <c r="H103" s="6">
        <v>160000</v>
      </c>
      <c r="I103" s="6">
        <v>31840000</v>
      </c>
      <c r="J103" s="83">
        <v>0</v>
      </c>
    </row>
    <row r="104" spans="1:10" x14ac:dyDescent="0.4">
      <c r="A104" s="82">
        <v>44005</v>
      </c>
      <c r="B104" s="5" t="s">
        <v>110</v>
      </c>
      <c r="C104" s="5" t="s">
        <v>525</v>
      </c>
      <c r="D104" s="5" t="s">
        <v>251</v>
      </c>
      <c r="E104" s="7">
        <v>3000000</v>
      </c>
      <c r="F104" s="5">
        <v>17</v>
      </c>
      <c r="G104" s="6">
        <v>51000000</v>
      </c>
      <c r="H104" s="6">
        <v>382500</v>
      </c>
      <c r="I104" s="6">
        <v>50617500</v>
      </c>
      <c r="J104" s="83">
        <v>0</v>
      </c>
    </row>
    <row r="105" spans="1:10" x14ac:dyDescent="0.4">
      <c r="A105" s="82">
        <v>44008</v>
      </c>
      <c r="B105" s="5" t="s">
        <v>111</v>
      </c>
      <c r="C105" s="5" t="s">
        <v>525</v>
      </c>
      <c r="D105" s="5" t="s">
        <v>244</v>
      </c>
      <c r="E105" s="7">
        <v>2100000</v>
      </c>
      <c r="F105" s="5">
        <v>22</v>
      </c>
      <c r="G105" s="6">
        <v>46200000</v>
      </c>
      <c r="H105" s="6">
        <v>0</v>
      </c>
      <c r="I105" s="6">
        <v>0</v>
      </c>
      <c r="J105" s="83">
        <v>46200000</v>
      </c>
    </row>
    <row r="106" spans="1:10" x14ac:dyDescent="0.4">
      <c r="A106" s="82">
        <v>44008</v>
      </c>
      <c r="B106" s="5" t="s">
        <v>112</v>
      </c>
      <c r="C106" s="5" t="s">
        <v>526</v>
      </c>
      <c r="D106" s="5" t="s">
        <v>251</v>
      </c>
      <c r="E106" s="7">
        <v>3000000</v>
      </c>
      <c r="F106" s="5">
        <v>15</v>
      </c>
      <c r="G106" s="6">
        <v>45000000</v>
      </c>
      <c r="H106" s="6">
        <v>225000</v>
      </c>
      <c r="I106" s="6">
        <v>44775000</v>
      </c>
      <c r="J106" s="83">
        <v>0</v>
      </c>
    </row>
    <row r="107" spans="1:10" x14ac:dyDescent="0.4">
      <c r="A107" s="82">
        <v>44011</v>
      </c>
      <c r="B107" s="5" t="s">
        <v>113</v>
      </c>
      <c r="C107" s="5" t="s">
        <v>525</v>
      </c>
      <c r="D107" s="5" t="s">
        <v>250</v>
      </c>
      <c r="E107" s="7">
        <v>2650000</v>
      </c>
      <c r="F107" s="5">
        <v>25</v>
      </c>
      <c r="G107" s="6">
        <v>66250000</v>
      </c>
      <c r="H107" s="6">
        <v>496880</v>
      </c>
      <c r="I107" s="6">
        <v>65753120</v>
      </c>
      <c r="J107" s="83">
        <v>0</v>
      </c>
    </row>
    <row r="108" spans="1:10" x14ac:dyDescent="0.4">
      <c r="A108" s="82">
        <v>44014</v>
      </c>
      <c r="B108" s="5" t="s">
        <v>114</v>
      </c>
      <c r="C108" s="5" t="s">
        <v>525</v>
      </c>
      <c r="D108" s="5" t="s">
        <v>242</v>
      </c>
      <c r="E108" s="7">
        <v>1500000</v>
      </c>
      <c r="F108" s="5">
        <v>16</v>
      </c>
      <c r="G108" s="6">
        <v>24000000</v>
      </c>
      <c r="H108" s="6">
        <v>120000</v>
      </c>
      <c r="I108" s="6">
        <v>23880000</v>
      </c>
      <c r="J108" s="83">
        <v>0</v>
      </c>
    </row>
    <row r="109" spans="1:10" x14ac:dyDescent="0.4">
      <c r="A109" s="82">
        <v>44017</v>
      </c>
      <c r="B109" s="5" t="s">
        <v>115</v>
      </c>
      <c r="C109" s="5" t="s">
        <v>527</v>
      </c>
      <c r="D109" s="5" t="s">
        <v>248</v>
      </c>
      <c r="E109" s="7">
        <v>800000</v>
      </c>
      <c r="F109" s="5">
        <v>17</v>
      </c>
      <c r="G109" s="6">
        <v>13600000</v>
      </c>
      <c r="H109" s="6">
        <v>0</v>
      </c>
      <c r="I109" s="6">
        <v>13600000</v>
      </c>
      <c r="J109" s="83">
        <v>0</v>
      </c>
    </row>
    <row r="110" spans="1:10" x14ac:dyDescent="0.4">
      <c r="A110" s="82">
        <v>44017</v>
      </c>
      <c r="B110" s="5" t="s">
        <v>116</v>
      </c>
      <c r="C110" s="5" t="s">
        <v>525</v>
      </c>
      <c r="D110" s="5" t="s">
        <v>249</v>
      </c>
      <c r="E110" s="7">
        <v>1150000</v>
      </c>
      <c r="F110" s="5">
        <v>16</v>
      </c>
      <c r="G110" s="6">
        <v>18400000</v>
      </c>
      <c r="H110" s="6">
        <v>0</v>
      </c>
      <c r="I110" s="6">
        <v>0</v>
      </c>
      <c r="J110" s="83">
        <v>18400000</v>
      </c>
    </row>
    <row r="111" spans="1:10" x14ac:dyDescent="0.4">
      <c r="A111" s="82">
        <v>44019</v>
      </c>
      <c r="B111" s="5" t="s">
        <v>117</v>
      </c>
      <c r="C111" s="5" t="s">
        <v>527</v>
      </c>
      <c r="D111" s="5" t="s">
        <v>244</v>
      </c>
      <c r="E111" s="7">
        <v>2100000</v>
      </c>
      <c r="F111" s="5">
        <v>19</v>
      </c>
      <c r="G111" s="6">
        <v>39900000</v>
      </c>
      <c r="H111" s="6">
        <v>0</v>
      </c>
      <c r="I111" s="6">
        <v>39900000</v>
      </c>
      <c r="J111" s="83">
        <v>0</v>
      </c>
    </row>
    <row r="112" spans="1:10" x14ac:dyDescent="0.4">
      <c r="A112" s="82">
        <v>44020</v>
      </c>
      <c r="B112" s="5" t="s">
        <v>118</v>
      </c>
      <c r="C112" s="5" t="s">
        <v>527</v>
      </c>
      <c r="D112" s="5" t="s">
        <v>243</v>
      </c>
      <c r="E112" s="7">
        <v>1200000</v>
      </c>
      <c r="F112" s="5">
        <v>20</v>
      </c>
      <c r="G112" s="6">
        <v>24000000</v>
      </c>
      <c r="H112" s="6">
        <v>0</v>
      </c>
      <c r="I112" s="6">
        <v>24000000</v>
      </c>
      <c r="J112" s="83">
        <v>0</v>
      </c>
    </row>
    <row r="113" spans="1:10" x14ac:dyDescent="0.4">
      <c r="A113" s="82">
        <v>44023</v>
      </c>
      <c r="B113" s="5" t="s">
        <v>119</v>
      </c>
      <c r="C113" s="5" t="s">
        <v>525</v>
      </c>
      <c r="D113" s="5" t="s">
        <v>243</v>
      </c>
      <c r="E113" s="7">
        <v>1200000</v>
      </c>
      <c r="F113" s="5">
        <v>24</v>
      </c>
      <c r="G113" s="6">
        <v>28800000</v>
      </c>
      <c r="H113" s="6">
        <v>144000</v>
      </c>
      <c r="I113" s="6">
        <v>28656000</v>
      </c>
      <c r="J113" s="83">
        <v>0</v>
      </c>
    </row>
    <row r="114" spans="1:10" x14ac:dyDescent="0.4">
      <c r="A114" s="82">
        <v>44026</v>
      </c>
      <c r="B114" s="5" t="s">
        <v>120</v>
      </c>
      <c r="C114" s="5" t="s">
        <v>526</v>
      </c>
      <c r="D114" s="5" t="s">
        <v>247</v>
      </c>
      <c r="E114" s="7">
        <v>1100000</v>
      </c>
      <c r="F114" s="5">
        <v>20</v>
      </c>
      <c r="G114" s="6">
        <v>22000000</v>
      </c>
      <c r="H114" s="6">
        <v>165000</v>
      </c>
      <c r="I114" s="6">
        <v>21835000</v>
      </c>
      <c r="J114" s="83">
        <v>0</v>
      </c>
    </row>
    <row r="115" spans="1:10" x14ac:dyDescent="0.4">
      <c r="A115" s="82">
        <v>44028</v>
      </c>
      <c r="B115" s="5" t="s">
        <v>121</v>
      </c>
      <c r="C115" s="5" t="s">
        <v>528</v>
      </c>
      <c r="D115" s="5" t="s">
        <v>250</v>
      </c>
      <c r="E115" s="7">
        <v>2650000</v>
      </c>
      <c r="F115" s="5">
        <v>25</v>
      </c>
      <c r="G115" s="6">
        <v>66250000</v>
      </c>
      <c r="H115" s="6">
        <v>0</v>
      </c>
      <c r="I115" s="6">
        <v>66250000</v>
      </c>
      <c r="J115" s="83">
        <v>0</v>
      </c>
    </row>
    <row r="116" spans="1:10" x14ac:dyDescent="0.4">
      <c r="A116" s="82">
        <v>44028</v>
      </c>
      <c r="B116" s="5" t="s">
        <v>122</v>
      </c>
      <c r="C116" s="5" t="s">
        <v>528</v>
      </c>
      <c r="D116" s="5" t="s">
        <v>249</v>
      </c>
      <c r="E116" s="7">
        <v>1150000</v>
      </c>
      <c r="F116" s="5">
        <v>22</v>
      </c>
      <c r="G116" s="6">
        <v>25300000</v>
      </c>
      <c r="H116" s="6">
        <v>0</v>
      </c>
      <c r="I116" s="6">
        <v>25300000</v>
      </c>
      <c r="J116" s="83">
        <v>0</v>
      </c>
    </row>
    <row r="117" spans="1:10" x14ac:dyDescent="0.4">
      <c r="A117" s="82">
        <v>44029</v>
      </c>
      <c r="B117" s="5" t="s">
        <v>123</v>
      </c>
      <c r="C117" s="5" t="s">
        <v>526</v>
      </c>
      <c r="D117" s="5" t="s">
        <v>250</v>
      </c>
      <c r="E117" s="7">
        <v>2650000</v>
      </c>
      <c r="F117" s="5">
        <v>21</v>
      </c>
      <c r="G117" s="6">
        <v>55650000</v>
      </c>
      <c r="H117" s="6">
        <v>417380</v>
      </c>
      <c r="I117" s="6">
        <v>55232620</v>
      </c>
      <c r="J117" s="83">
        <v>0</v>
      </c>
    </row>
    <row r="118" spans="1:10" x14ac:dyDescent="0.4">
      <c r="A118" s="82">
        <v>44030</v>
      </c>
      <c r="B118" s="5" t="s">
        <v>124</v>
      </c>
      <c r="C118" s="5" t="s">
        <v>527</v>
      </c>
      <c r="D118" s="5" t="s">
        <v>243</v>
      </c>
      <c r="E118" s="7">
        <v>1200000</v>
      </c>
      <c r="F118" s="5">
        <v>24</v>
      </c>
      <c r="G118" s="6">
        <v>28800000</v>
      </c>
      <c r="H118" s="6">
        <v>0</v>
      </c>
      <c r="I118" s="6">
        <v>28800000</v>
      </c>
      <c r="J118" s="83">
        <v>0</v>
      </c>
    </row>
    <row r="119" spans="1:10" x14ac:dyDescent="0.4">
      <c r="A119" s="82">
        <v>44031</v>
      </c>
      <c r="B119" s="5" t="s">
        <v>125</v>
      </c>
      <c r="C119" s="5" t="s">
        <v>525</v>
      </c>
      <c r="D119" s="5" t="s">
        <v>248</v>
      </c>
      <c r="E119" s="7">
        <v>800000</v>
      </c>
      <c r="F119" s="5">
        <v>21</v>
      </c>
      <c r="G119" s="6">
        <v>16800000</v>
      </c>
      <c r="H119" s="6">
        <v>126000</v>
      </c>
      <c r="I119" s="6">
        <v>0</v>
      </c>
      <c r="J119" s="83">
        <v>16674000</v>
      </c>
    </row>
    <row r="120" spans="1:10" x14ac:dyDescent="0.4">
      <c r="A120" s="82">
        <v>44031</v>
      </c>
      <c r="B120" s="5" t="s">
        <v>126</v>
      </c>
      <c r="C120" s="5" t="s">
        <v>528</v>
      </c>
      <c r="D120" s="5" t="s">
        <v>243</v>
      </c>
      <c r="E120" s="7">
        <v>1200000</v>
      </c>
      <c r="F120" s="5">
        <v>25</v>
      </c>
      <c r="G120" s="6">
        <v>30000000</v>
      </c>
      <c r="H120" s="6">
        <v>0</v>
      </c>
      <c r="I120" s="6">
        <v>30000000</v>
      </c>
      <c r="J120" s="83">
        <v>0</v>
      </c>
    </row>
    <row r="121" spans="1:10" x14ac:dyDescent="0.4">
      <c r="A121" s="82">
        <v>44032</v>
      </c>
      <c r="B121" s="5" t="s">
        <v>127</v>
      </c>
      <c r="C121" s="5" t="s">
        <v>528</v>
      </c>
      <c r="D121" s="5" t="s">
        <v>250</v>
      </c>
      <c r="E121" s="7">
        <v>2650000</v>
      </c>
      <c r="F121" s="5">
        <v>18</v>
      </c>
      <c r="G121" s="6">
        <v>47700000</v>
      </c>
      <c r="H121" s="6">
        <v>0</v>
      </c>
      <c r="I121" s="6">
        <v>47700000</v>
      </c>
      <c r="J121" s="83">
        <v>0</v>
      </c>
    </row>
    <row r="122" spans="1:10" x14ac:dyDescent="0.4">
      <c r="A122" s="82">
        <v>44035</v>
      </c>
      <c r="B122" s="5" t="s">
        <v>128</v>
      </c>
      <c r="C122" s="5" t="s">
        <v>525</v>
      </c>
      <c r="D122" s="5" t="s">
        <v>248</v>
      </c>
      <c r="E122" s="7">
        <v>800000</v>
      </c>
      <c r="F122" s="5">
        <v>20</v>
      </c>
      <c r="G122" s="6">
        <v>16000000</v>
      </c>
      <c r="H122" s="6">
        <v>120000</v>
      </c>
      <c r="I122" s="6">
        <v>15880000</v>
      </c>
      <c r="J122" s="83">
        <v>0</v>
      </c>
    </row>
    <row r="123" spans="1:10" x14ac:dyDescent="0.4">
      <c r="A123" s="82">
        <v>44036</v>
      </c>
      <c r="B123" s="5" t="s">
        <v>129</v>
      </c>
      <c r="C123" s="5" t="s">
        <v>525</v>
      </c>
      <c r="D123" s="5" t="s">
        <v>246</v>
      </c>
      <c r="E123" s="7">
        <v>1250000</v>
      </c>
      <c r="F123" s="5">
        <v>22</v>
      </c>
      <c r="G123" s="6">
        <v>27500000</v>
      </c>
      <c r="H123" s="6">
        <v>206250</v>
      </c>
      <c r="I123" s="6">
        <v>27293750</v>
      </c>
      <c r="J123" s="83">
        <v>0</v>
      </c>
    </row>
    <row r="124" spans="1:10" x14ac:dyDescent="0.4">
      <c r="A124" s="82">
        <v>44039</v>
      </c>
      <c r="B124" s="5" t="s">
        <v>130</v>
      </c>
      <c r="C124" s="5" t="s">
        <v>525</v>
      </c>
      <c r="D124" s="5" t="s">
        <v>245</v>
      </c>
      <c r="E124" s="7">
        <v>1600000</v>
      </c>
      <c r="F124" s="5">
        <v>21</v>
      </c>
      <c r="G124" s="6">
        <v>33600000</v>
      </c>
      <c r="H124" s="6">
        <v>168000</v>
      </c>
      <c r="I124" s="6">
        <v>33432000</v>
      </c>
      <c r="J124" s="83">
        <v>0</v>
      </c>
    </row>
    <row r="125" spans="1:10" x14ac:dyDescent="0.4">
      <c r="A125" s="82">
        <v>44040</v>
      </c>
      <c r="B125" s="5" t="s">
        <v>131</v>
      </c>
      <c r="C125" s="5" t="s">
        <v>527</v>
      </c>
      <c r="D125" s="5" t="s">
        <v>244</v>
      </c>
      <c r="E125" s="7">
        <v>2100000</v>
      </c>
      <c r="F125" s="5">
        <v>22</v>
      </c>
      <c r="G125" s="6">
        <v>46200000</v>
      </c>
      <c r="H125" s="6">
        <v>0</v>
      </c>
      <c r="I125" s="6">
        <v>46200000</v>
      </c>
      <c r="J125" s="83">
        <v>0</v>
      </c>
    </row>
    <row r="126" spans="1:10" x14ac:dyDescent="0.4">
      <c r="A126" s="82">
        <v>44040</v>
      </c>
      <c r="B126" s="5" t="s">
        <v>132</v>
      </c>
      <c r="C126" s="5" t="s">
        <v>526</v>
      </c>
      <c r="D126" s="5" t="s">
        <v>242</v>
      </c>
      <c r="E126" s="7">
        <v>1500000</v>
      </c>
      <c r="F126" s="5">
        <v>21</v>
      </c>
      <c r="G126" s="6">
        <v>31500000</v>
      </c>
      <c r="H126" s="6">
        <v>236250</v>
      </c>
      <c r="I126" s="6">
        <v>0</v>
      </c>
      <c r="J126" s="83">
        <v>31263750</v>
      </c>
    </row>
    <row r="127" spans="1:10" x14ac:dyDescent="0.4">
      <c r="A127" s="82">
        <v>44041</v>
      </c>
      <c r="B127" s="5" t="s">
        <v>133</v>
      </c>
      <c r="C127" s="5" t="s">
        <v>526</v>
      </c>
      <c r="D127" s="5" t="s">
        <v>244</v>
      </c>
      <c r="E127" s="7">
        <v>2100000</v>
      </c>
      <c r="F127" s="5">
        <v>25</v>
      </c>
      <c r="G127" s="6">
        <v>52500000</v>
      </c>
      <c r="H127" s="6">
        <v>0</v>
      </c>
      <c r="I127" s="6">
        <v>0</v>
      </c>
      <c r="J127" s="83">
        <v>52500000</v>
      </c>
    </row>
    <row r="128" spans="1:10" x14ac:dyDescent="0.4">
      <c r="A128" s="82">
        <v>44043</v>
      </c>
      <c r="B128" s="5" t="s">
        <v>134</v>
      </c>
      <c r="C128" s="5" t="s">
        <v>526</v>
      </c>
      <c r="D128" s="5" t="s">
        <v>246</v>
      </c>
      <c r="E128" s="7">
        <v>1250000</v>
      </c>
      <c r="F128" s="5">
        <v>18</v>
      </c>
      <c r="G128" s="6">
        <v>22500000</v>
      </c>
      <c r="H128" s="6">
        <v>112500</v>
      </c>
      <c r="I128" s="6">
        <v>22387500</v>
      </c>
      <c r="J128" s="83">
        <v>0</v>
      </c>
    </row>
    <row r="129" spans="1:10" x14ac:dyDescent="0.4">
      <c r="A129" s="82">
        <v>44044</v>
      </c>
      <c r="B129" s="5" t="s">
        <v>135</v>
      </c>
      <c r="C129" s="5" t="s">
        <v>525</v>
      </c>
      <c r="D129" s="5" t="s">
        <v>250</v>
      </c>
      <c r="E129" s="7">
        <v>2650000</v>
      </c>
      <c r="F129" s="5">
        <v>18</v>
      </c>
      <c r="G129" s="6">
        <v>47700000</v>
      </c>
      <c r="H129" s="6">
        <v>238500</v>
      </c>
      <c r="I129" s="6">
        <v>0</v>
      </c>
      <c r="J129" s="83">
        <v>47461500</v>
      </c>
    </row>
    <row r="130" spans="1:10" x14ac:dyDescent="0.4">
      <c r="A130" s="82">
        <v>44045</v>
      </c>
      <c r="B130" s="5" t="s">
        <v>136</v>
      </c>
      <c r="C130" s="5" t="s">
        <v>526</v>
      </c>
      <c r="D130" s="5" t="s">
        <v>242</v>
      </c>
      <c r="E130" s="7">
        <v>1500000</v>
      </c>
      <c r="F130" s="5">
        <v>25</v>
      </c>
      <c r="G130" s="6">
        <v>37500000</v>
      </c>
      <c r="H130" s="6">
        <v>281250</v>
      </c>
      <c r="I130" s="6">
        <v>37218750</v>
      </c>
      <c r="J130" s="83">
        <v>0</v>
      </c>
    </row>
    <row r="131" spans="1:10" x14ac:dyDescent="0.4">
      <c r="A131" s="82">
        <v>44046</v>
      </c>
      <c r="B131" s="5" t="s">
        <v>137</v>
      </c>
      <c r="C131" s="5" t="s">
        <v>527</v>
      </c>
      <c r="D131" s="5" t="s">
        <v>251</v>
      </c>
      <c r="E131" s="7">
        <v>3000000</v>
      </c>
      <c r="F131" s="5">
        <v>22</v>
      </c>
      <c r="G131" s="6">
        <v>66000000</v>
      </c>
      <c r="H131" s="6">
        <v>0</v>
      </c>
      <c r="I131" s="6">
        <v>66000000</v>
      </c>
      <c r="J131" s="83">
        <v>0</v>
      </c>
    </row>
    <row r="132" spans="1:10" x14ac:dyDescent="0.4">
      <c r="A132" s="82">
        <v>44048</v>
      </c>
      <c r="B132" s="5" t="s">
        <v>138</v>
      </c>
      <c r="C132" s="5" t="s">
        <v>528</v>
      </c>
      <c r="D132" s="5" t="s">
        <v>248</v>
      </c>
      <c r="E132" s="7">
        <v>800000</v>
      </c>
      <c r="F132" s="5">
        <v>21</v>
      </c>
      <c r="G132" s="6">
        <v>16800000</v>
      </c>
      <c r="H132" s="6">
        <v>0</v>
      </c>
      <c r="I132" s="6">
        <v>16800000</v>
      </c>
      <c r="J132" s="83">
        <v>0</v>
      </c>
    </row>
    <row r="133" spans="1:10" x14ac:dyDescent="0.4">
      <c r="A133" s="82">
        <v>44048</v>
      </c>
      <c r="B133" s="5" t="s">
        <v>139</v>
      </c>
      <c r="C133" s="5" t="s">
        <v>525</v>
      </c>
      <c r="D133" s="5" t="s">
        <v>245</v>
      </c>
      <c r="E133" s="7">
        <v>1600000</v>
      </c>
      <c r="F133" s="5">
        <v>18</v>
      </c>
      <c r="G133" s="6">
        <v>28800000</v>
      </c>
      <c r="H133" s="6">
        <v>0</v>
      </c>
      <c r="I133" s="6">
        <v>0</v>
      </c>
      <c r="J133" s="83">
        <v>28800000</v>
      </c>
    </row>
    <row r="134" spans="1:10" x14ac:dyDescent="0.4">
      <c r="A134" s="82">
        <v>44048</v>
      </c>
      <c r="B134" s="5" t="s">
        <v>140</v>
      </c>
      <c r="C134" s="5" t="s">
        <v>527</v>
      </c>
      <c r="D134" s="5" t="s">
        <v>250</v>
      </c>
      <c r="E134" s="7">
        <v>2650000</v>
      </c>
      <c r="F134" s="5">
        <v>25</v>
      </c>
      <c r="G134" s="6">
        <v>66250000</v>
      </c>
      <c r="H134" s="6">
        <v>0</v>
      </c>
      <c r="I134" s="6">
        <v>66250000</v>
      </c>
      <c r="J134" s="83">
        <v>0</v>
      </c>
    </row>
    <row r="135" spans="1:10" x14ac:dyDescent="0.4">
      <c r="A135" s="82">
        <v>44048</v>
      </c>
      <c r="B135" s="5" t="s">
        <v>141</v>
      </c>
      <c r="C135" s="5" t="s">
        <v>525</v>
      </c>
      <c r="D135" s="5" t="s">
        <v>242</v>
      </c>
      <c r="E135" s="7">
        <v>1500000</v>
      </c>
      <c r="F135" s="5">
        <v>22</v>
      </c>
      <c r="G135" s="6">
        <v>33000000</v>
      </c>
      <c r="H135" s="6">
        <v>0</v>
      </c>
      <c r="I135" s="6">
        <v>0</v>
      </c>
      <c r="J135" s="83">
        <v>33000000</v>
      </c>
    </row>
    <row r="136" spans="1:10" x14ac:dyDescent="0.4">
      <c r="A136" s="82">
        <v>44050</v>
      </c>
      <c r="B136" s="5" t="s">
        <v>142</v>
      </c>
      <c r="C136" s="5" t="s">
        <v>525</v>
      </c>
      <c r="D136" s="5" t="s">
        <v>246</v>
      </c>
      <c r="E136" s="7">
        <v>1250000</v>
      </c>
      <c r="F136" s="5">
        <v>25</v>
      </c>
      <c r="G136" s="6">
        <v>31250000</v>
      </c>
      <c r="H136" s="6">
        <v>156250</v>
      </c>
      <c r="I136" s="6">
        <v>31093750</v>
      </c>
      <c r="J136" s="83">
        <v>0</v>
      </c>
    </row>
    <row r="137" spans="1:10" x14ac:dyDescent="0.4">
      <c r="A137" s="82">
        <v>44050</v>
      </c>
      <c r="B137" s="5" t="s">
        <v>143</v>
      </c>
      <c r="C137" s="5" t="s">
        <v>526</v>
      </c>
      <c r="D137" s="5" t="s">
        <v>243</v>
      </c>
      <c r="E137" s="7">
        <v>1200000</v>
      </c>
      <c r="F137" s="5">
        <v>16</v>
      </c>
      <c r="G137" s="6">
        <v>19200000</v>
      </c>
      <c r="H137" s="6">
        <v>144000</v>
      </c>
      <c r="I137" s="6">
        <v>19056000</v>
      </c>
      <c r="J137" s="83">
        <v>0</v>
      </c>
    </row>
    <row r="138" spans="1:10" x14ac:dyDescent="0.4">
      <c r="A138" s="82">
        <v>44051</v>
      </c>
      <c r="B138" s="5" t="s">
        <v>144</v>
      </c>
      <c r="C138" s="5" t="s">
        <v>526</v>
      </c>
      <c r="D138" s="5" t="s">
        <v>249</v>
      </c>
      <c r="E138" s="7">
        <v>1150000</v>
      </c>
      <c r="F138" s="5">
        <v>20</v>
      </c>
      <c r="G138" s="6">
        <v>23000000</v>
      </c>
      <c r="H138" s="6">
        <v>115000</v>
      </c>
      <c r="I138" s="6">
        <v>0</v>
      </c>
      <c r="J138" s="83">
        <v>22885000</v>
      </c>
    </row>
    <row r="139" spans="1:10" x14ac:dyDescent="0.4">
      <c r="A139" s="82">
        <v>44053</v>
      </c>
      <c r="B139" s="5" t="s">
        <v>145</v>
      </c>
      <c r="C139" s="5" t="s">
        <v>527</v>
      </c>
      <c r="D139" s="5" t="s">
        <v>244</v>
      </c>
      <c r="E139" s="7">
        <v>2100000</v>
      </c>
      <c r="F139" s="5">
        <v>19</v>
      </c>
      <c r="G139" s="6">
        <v>39900000</v>
      </c>
      <c r="H139" s="6">
        <v>0</v>
      </c>
      <c r="I139" s="6">
        <v>39900000</v>
      </c>
      <c r="J139" s="83">
        <v>0</v>
      </c>
    </row>
    <row r="140" spans="1:10" x14ac:dyDescent="0.4">
      <c r="A140" s="82">
        <v>44055</v>
      </c>
      <c r="B140" s="5" t="s">
        <v>146</v>
      </c>
      <c r="C140" s="5" t="s">
        <v>526</v>
      </c>
      <c r="D140" s="5" t="s">
        <v>246</v>
      </c>
      <c r="E140" s="7">
        <v>1250000</v>
      </c>
      <c r="F140" s="5">
        <v>16</v>
      </c>
      <c r="G140" s="6">
        <v>20000000</v>
      </c>
      <c r="H140" s="6">
        <v>100000</v>
      </c>
      <c r="I140" s="6">
        <v>0</v>
      </c>
      <c r="J140" s="83">
        <v>19900000</v>
      </c>
    </row>
    <row r="141" spans="1:10" x14ac:dyDescent="0.4">
      <c r="A141" s="82">
        <v>44055</v>
      </c>
      <c r="B141" s="5" t="s">
        <v>147</v>
      </c>
      <c r="C141" s="5" t="s">
        <v>528</v>
      </c>
      <c r="D141" s="5" t="s">
        <v>244</v>
      </c>
      <c r="E141" s="7">
        <v>2100000</v>
      </c>
      <c r="F141" s="5">
        <v>16</v>
      </c>
      <c r="G141" s="6">
        <v>33600000</v>
      </c>
      <c r="H141" s="6">
        <v>0</v>
      </c>
      <c r="I141" s="6">
        <v>33600000</v>
      </c>
      <c r="J141" s="83">
        <v>0</v>
      </c>
    </row>
    <row r="142" spans="1:10" x14ac:dyDescent="0.4">
      <c r="A142" s="82">
        <v>44057</v>
      </c>
      <c r="B142" s="5" t="s">
        <v>148</v>
      </c>
      <c r="C142" s="5" t="s">
        <v>525</v>
      </c>
      <c r="D142" s="5" t="s">
        <v>244</v>
      </c>
      <c r="E142" s="7">
        <v>2100000</v>
      </c>
      <c r="F142" s="5">
        <v>23</v>
      </c>
      <c r="G142" s="6">
        <v>48300000</v>
      </c>
      <c r="H142" s="6">
        <v>241500</v>
      </c>
      <c r="I142" s="6">
        <v>48058500</v>
      </c>
      <c r="J142" s="83">
        <v>0</v>
      </c>
    </row>
    <row r="143" spans="1:10" x14ac:dyDescent="0.4">
      <c r="A143" s="82">
        <v>44057</v>
      </c>
      <c r="B143" s="5" t="s">
        <v>149</v>
      </c>
      <c r="C143" s="5" t="s">
        <v>527</v>
      </c>
      <c r="D143" s="5" t="s">
        <v>250</v>
      </c>
      <c r="E143" s="7">
        <v>2650000</v>
      </c>
      <c r="F143" s="5">
        <v>18</v>
      </c>
      <c r="G143" s="6">
        <v>47700000</v>
      </c>
      <c r="H143" s="6">
        <v>0</v>
      </c>
      <c r="I143" s="6">
        <v>47700000</v>
      </c>
      <c r="J143" s="83">
        <v>0</v>
      </c>
    </row>
    <row r="144" spans="1:10" x14ac:dyDescent="0.4">
      <c r="A144" s="82">
        <v>44060</v>
      </c>
      <c r="B144" s="5" t="s">
        <v>150</v>
      </c>
      <c r="C144" s="5" t="s">
        <v>525</v>
      </c>
      <c r="D144" s="5" t="s">
        <v>244</v>
      </c>
      <c r="E144" s="7">
        <v>2100000</v>
      </c>
      <c r="F144" s="5">
        <v>17</v>
      </c>
      <c r="G144" s="6">
        <v>35700000</v>
      </c>
      <c r="H144" s="6">
        <v>0</v>
      </c>
      <c r="I144" s="6">
        <v>0</v>
      </c>
      <c r="J144" s="83">
        <v>35700000</v>
      </c>
    </row>
    <row r="145" spans="1:10" x14ac:dyDescent="0.4">
      <c r="A145" s="82">
        <v>44061</v>
      </c>
      <c r="B145" s="5" t="s">
        <v>151</v>
      </c>
      <c r="C145" s="5" t="s">
        <v>527</v>
      </c>
      <c r="D145" s="5" t="s">
        <v>245</v>
      </c>
      <c r="E145" s="7">
        <v>1600000</v>
      </c>
      <c r="F145" s="5">
        <v>20</v>
      </c>
      <c r="G145" s="6">
        <v>32000000</v>
      </c>
      <c r="H145" s="6">
        <v>0</v>
      </c>
      <c r="I145" s="6">
        <v>32000000</v>
      </c>
      <c r="J145" s="83">
        <v>0</v>
      </c>
    </row>
    <row r="146" spans="1:10" x14ac:dyDescent="0.4">
      <c r="A146" s="82">
        <v>44061</v>
      </c>
      <c r="B146" s="5" t="s">
        <v>152</v>
      </c>
      <c r="C146" s="5" t="s">
        <v>528</v>
      </c>
      <c r="D146" s="5" t="s">
        <v>246</v>
      </c>
      <c r="E146" s="7">
        <v>1250000</v>
      </c>
      <c r="F146" s="5">
        <v>25</v>
      </c>
      <c r="G146" s="6">
        <v>31250000</v>
      </c>
      <c r="H146" s="6">
        <v>0</v>
      </c>
      <c r="I146" s="6">
        <v>31250000</v>
      </c>
      <c r="J146" s="83">
        <v>0</v>
      </c>
    </row>
    <row r="147" spans="1:10" x14ac:dyDescent="0.4">
      <c r="A147" s="82">
        <v>44063</v>
      </c>
      <c r="B147" s="5" t="s">
        <v>153</v>
      </c>
      <c r="C147" s="5" t="s">
        <v>527</v>
      </c>
      <c r="D147" s="5" t="s">
        <v>249</v>
      </c>
      <c r="E147" s="7">
        <v>1150000</v>
      </c>
      <c r="F147" s="5">
        <v>22</v>
      </c>
      <c r="G147" s="6">
        <v>25300000</v>
      </c>
      <c r="H147" s="6">
        <v>0</v>
      </c>
      <c r="I147" s="6">
        <v>25300000</v>
      </c>
      <c r="J147" s="83">
        <v>0</v>
      </c>
    </row>
    <row r="148" spans="1:10" x14ac:dyDescent="0.4">
      <c r="A148" s="82">
        <v>44064</v>
      </c>
      <c r="B148" s="5" t="s">
        <v>154</v>
      </c>
      <c r="C148" s="5" t="s">
        <v>528</v>
      </c>
      <c r="D148" s="5" t="s">
        <v>251</v>
      </c>
      <c r="E148" s="7">
        <v>3000000</v>
      </c>
      <c r="F148" s="5">
        <v>20</v>
      </c>
      <c r="G148" s="6">
        <v>60000000</v>
      </c>
      <c r="H148" s="6">
        <v>0</v>
      </c>
      <c r="I148" s="6">
        <v>60000000</v>
      </c>
      <c r="J148" s="83">
        <v>0</v>
      </c>
    </row>
    <row r="149" spans="1:10" x14ac:dyDescent="0.4">
      <c r="A149" s="82">
        <v>44066</v>
      </c>
      <c r="B149" s="5" t="s">
        <v>155</v>
      </c>
      <c r="C149" s="5" t="s">
        <v>527</v>
      </c>
      <c r="D149" s="5" t="s">
        <v>246</v>
      </c>
      <c r="E149" s="7">
        <v>1250000</v>
      </c>
      <c r="F149" s="5">
        <v>16</v>
      </c>
      <c r="G149" s="6">
        <v>20000000</v>
      </c>
      <c r="H149" s="6">
        <v>0</v>
      </c>
      <c r="I149" s="6">
        <v>20000000</v>
      </c>
      <c r="J149" s="83">
        <v>0</v>
      </c>
    </row>
    <row r="150" spans="1:10" x14ac:dyDescent="0.4">
      <c r="A150" s="82">
        <v>44068</v>
      </c>
      <c r="B150" s="5" t="s">
        <v>156</v>
      </c>
      <c r="C150" s="5" t="s">
        <v>528</v>
      </c>
      <c r="D150" s="5" t="s">
        <v>247</v>
      </c>
      <c r="E150" s="7">
        <v>1100000</v>
      </c>
      <c r="F150" s="5">
        <v>25</v>
      </c>
      <c r="G150" s="6">
        <v>27500000</v>
      </c>
      <c r="H150" s="6">
        <v>0</v>
      </c>
      <c r="I150" s="6">
        <v>27500000</v>
      </c>
      <c r="J150" s="83">
        <v>0</v>
      </c>
    </row>
    <row r="151" spans="1:10" x14ac:dyDescent="0.4">
      <c r="A151" s="82">
        <v>44069</v>
      </c>
      <c r="B151" s="5" t="s">
        <v>157</v>
      </c>
      <c r="C151" s="5" t="s">
        <v>527</v>
      </c>
      <c r="D151" s="5" t="s">
        <v>245</v>
      </c>
      <c r="E151" s="7">
        <v>1600000</v>
      </c>
      <c r="F151" s="5">
        <v>20</v>
      </c>
      <c r="G151" s="6">
        <v>32000000</v>
      </c>
      <c r="H151" s="6">
        <v>0</v>
      </c>
      <c r="I151" s="6">
        <v>32000000</v>
      </c>
      <c r="J151" s="83">
        <v>0</v>
      </c>
    </row>
    <row r="152" spans="1:10" x14ac:dyDescent="0.4">
      <c r="A152" s="82">
        <v>44071</v>
      </c>
      <c r="B152" s="5" t="s">
        <v>158</v>
      </c>
      <c r="C152" s="5" t="s">
        <v>528</v>
      </c>
      <c r="D152" s="5" t="s">
        <v>247</v>
      </c>
      <c r="E152" s="7">
        <v>1100000</v>
      </c>
      <c r="F152" s="5">
        <v>17</v>
      </c>
      <c r="G152" s="6">
        <v>18700000</v>
      </c>
      <c r="H152" s="6">
        <v>0</v>
      </c>
      <c r="I152" s="6">
        <v>18700000</v>
      </c>
      <c r="J152" s="83">
        <v>0</v>
      </c>
    </row>
    <row r="153" spans="1:10" x14ac:dyDescent="0.4">
      <c r="A153" s="82">
        <v>44071</v>
      </c>
      <c r="B153" s="5" t="s">
        <v>159</v>
      </c>
      <c r="C153" s="5" t="s">
        <v>528</v>
      </c>
      <c r="D153" s="5" t="s">
        <v>247</v>
      </c>
      <c r="E153" s="7">
        <v>1100000</v>
      </c>
      <c r="F153" s="5">
        <v>22</v>
      </c>
      <c r="G153" s="6">
        <v>24200000</v>
      </c>
      <c r="H153" s="6">
        <v>0</v>
      </c>
      <c r="I153" s="6">
        <v>24200000</v>
      </c>
      <c r="J153" s="83">
        <v>0</v>
      </c>
    </row>
    <row r="154" spans="1:10" x14ac:dyDescent="0.4">
      <c r="A154" s="82">
        <v>44074</v>
      </c>
      <c r="B154" s="5" t="s">
        <v>160</v>
      </c>
      <c r="C154" s="5" t="s">
        <v>527</v>
      </c>
      <c r="D154" s="5" t="s">
        <v>247</v>
      </c>
      <c r="E154" s="7">
        <v>1100000</v>
      </c>
      <c r="F154" s="5">
        <v>15</v>
      </c>
      <c r="G154" s="6">
        <v>16500000</v>
      </c>
      <c r="H154" s="6">
        <v>0</v>
      </c>
      <c r="I154" s="6">
        <v>16500000</v>
      </c>
      <c r="J154" s="83">
        <v>0</v>
      </c>
    </row>
    <row r="155" spans="1:10" x14ac:dyDescent="0.4">
      <c r="A155" s="82">
        <v>44074</v>
      </c>
      <c r="B155" s="5" t="s">
        <v>161</v>
      </c>
      <c r="C155" s="5" t="s">
        <v>526</v>
      </c>
      <c r="D155" s="5" t="s">
        <v>243</v>
      </c>
      <c r="E155" s="7">
        <v>1200000</v>
      </c>
      <c r="F155" s="5">
        <v>15</v>
      </c>
      <c r="G155" s="6">
        <v>18000000</v>
      </c>
      <c r="H155" s="6">
        <v>0</v>
      </c>
      <c r="I155" s="6">
        <v>0</v>
      </c>
      <c r="J155" s="83">
        <v>18000000</v>
      </c>
    </row>
    <row r="156" spans="1:10" x14ac:dyDescent="0.4">
      <c r="A156" s="82">
        <v>44077</v>
      </c>
      <c r="B156" s="5" t="s">
        <v>162</v>
      </c>
      <c r="C156" s="5" t="s">
        <v>528</v>
      </c>
      <c r="D156" s="5" t="s">
        <v>249</v>
      </c>
      <c r="E156" s="7">
        <v>1150000</v>
      </c>
      <c r="F156" s="5">
        <v>20</v>
      </c>
      <c r="G156" s="6">
        <v>23000000</v>
      </c>
      <c r="H156" s="6">
        <v>0</v>
      </c>
      <c r="I156" s="6">
        <v>23000000</v>
      </c>
      <c r="J156" s="83">
        <v>0</v>
      </c>
    </row>
    <row r="157" spans="1:10" x14ac:dyDescent="0.4">
      <c r="A157" s="82">
        <v>44079</v>
      </c>
      <c r="B157" s="5" t="s">
        <v>163</v>
      </c>
      <c r="C157" s="5" t="s">
        <v>527</v>
      </c>
      <c r="D157" s="5" t="s">
        <v>250</v>
      </c>
      <c r="E157" s="7">
        <v>2650000</v>
      </c>
      <c r="F157" s="5">
        <v>24</v>
      </c>
      <c r="G157" s="6">
        <v>63600000</v>
      </c>
      <c r="H157" s="6">
        <v>0</v>
      </c>
      <c r="I157" s="6">
        <v>63600000</v>
      </c>
      <c r="J157" s="83">
        <v>0</v>
      </c>
    </row>
    <row r="158" spans="1:10" x14ac:dyDescent="0.4">
      <c r="A158" s="82">
        <v>44082</v>
      </c>
      <c r="B158" s="5" t="s">
        <v>164</v>
      </c>
      <c r="C158" s="5" t="s">
        <v>527</v>
      </c>
      <c r="D158" s="5" t="s">
        <v>243</v>
      </c>
      <c r="E158" s="7">
        <v>1200000</v>
      </c>
      <c r="F158" s="5">
        <v>20</v>
      </c>
      <c r="G158" s="6">
        <v>24000000</v>
      </c>
      <c r="H158" s="6">
        <v>0</v>
      </c>
      <c r="I158" s="6">
        <v>24000000</v>
      </c>
      <c r="J158" s="83">
        <v>0</v>
      </c>
    </row>
    <row r="159" spans="1:10" x14ac:dyDescent="0.4">
      <c r="A159" s="82">
        <v>44083</v>
      </c>
      <c r="B159" s="5" t="s">
        <v>165</v>
      </c>
      <c r="C159" s="5" t="s">
        <v>526</v>
      </c>
      <c r="D159" s="5" t="s">
        <v>250</v>
      </c>
      <c r="E159" s="7">
        <v>2650000</v>
      </c>
      <c r="F159" s="5">
        <v>16</v>
      </c>
      <c r="G159" s="6">
        <v>42400000</v>
      </c>
      <c r="H159" s="6">
        <v>0</v>
      </c>
      <c r="I159" s="6">
        <v>0</v>
      </c>
      <c r="J159" s="83">
        <v>42400000</v>
      </c>
    </row>
    <row r="160" spans="1:10" x14ac:dyDescent="0.4">
      <c r="A160" s="82">
        <v>44085</v>
      </c>
      <c r="B160" s="5" t="s">
        <v>166</v>
      </c>
      <c r="C160" s="5" t="s">
        <v>527</v>
      </c>
      <c r="D160" s="5" t="s">
        <v>249</v>
      </c>
      <c r="E160" s="7">
        <v>1150000</v>
      </c>
      <c r="F160" s="5">
        <v>25</v>
      </c>
      <c r="G160" s="6">
        <v>28750000</v>
      </c>
      <c r="H160" s="6">
        <v>0</v>
      </c>
      <c r="I160" s="6">
        <v>28750000</v>
      </c>
      <c r="J160" s="83">
        <v>0</v>
      </c>
    </row>
    <row r="161" spans="1:10" x14ac:dyDescent="0.4">
      <c r="A161" s="82">
        <v>44086</v>
      </c>
      <c r="B161" s="5" t="s">
        <v>167</v>
      </c>
      <c r="C161" s="5" t="s">
        <v>526</v>
      </c>
      <c r="D161" s="5" t="s">
        <v>242</v>
      </c>
      <c r="E161" s="7">
        <v>1500000</v>
      </c>
      <c r="F161" s="5">
        <v>19</v>
      </c>
      <c r="G161" s="6">
        <v>28500000</v>
      </c>
      <c r="H161" s="6">
        <v>213750</v>
      </c>
      <c r="I161" s="6">
        <v>0</v>
      </c>
      <c r="J161" s="83">
        <v>28286250</v>
      </c>
    </row>
    <row r="162" spans="1:10" x14ac:dyDescent="0.4">
      <c r="A162" s="82">
        <v>44086</v>
      </c>
      <c r="B162" s="5" t="s">
        <v>168</v>
      </c>
      <c r="C162" s="5" t="s">
        <v>527</v>
      </c>
      <c r="D162" s="5" t="s">
        <v>244</v>
      </c>
      <c r="E162" s="7">
        <v>2100000</v>
      </c>
      <c r="F162" s="5">
        <v>25</v>
      </c>
      <c r="G162" s="6">
        <v>52500000</v>
      </c>
      <c r="H162" s="6">
        <v>0</v>
      </c>
      <c r="I162" s="6">
        <v>52500000</v>
      </c>
      <c r="J162" s="83">
        <v>0</v>
      </c>
    </row>
    <row r="163" spans="1:10" x14ac:dyDescent="0.4">
      <c r="A163" s="82">
        <v>44087</v>
      </c>
      <c r="B163" s="5" t="s">
        <v>169</v>
      </c>
      <c r="C163" s="5" t="s">
        <v>527</v>
      </c>
      <c r="D163" s="5" t="s">
        <v>250</v>
      </c>
      <c r="E163" s="7">
        <v>2650000</v>
      </c>
      <c r="F163" s="5">
        <v>18</v>
      </c>
      <c r="G163" s="6">
        <v>47700000</v>
      </c>
      <c r="H163" s="6">
        <v>0</v>
      </c>
      <c r="I163" s="6">
        <v>47700000</v>
      </c>
      <c r="J163" s="83">
        <v>0</v>
      </c>
    </row>
    <row r="164" spans="1:10" x14ac:dyDescent="0.4">
      <c r="A164" s="82">
        <v>44087</v>
      </c>
      <c r="B164" s="5" t="s">
        <v>170</v>
      </c>
      <c r="C164" s="5" t="s">
        <v>527</v>
      </c>
      <c r="D164" s="5" t="s">
        <v>250</v>
      </c>
      <c r="E164" s="7">
        <v>2650000</v>
      </c>
      <c r="F164" s="5">
        <v>18</v>
      </c>
      <c r="G164" s="6">
        <v>47700000</v>
      </c>
      <c r="H164" s="6">
        <v>0</v>
      </c>
      <c r="I164" s="6">
        <v>47700000</v>
      </c>
      <c r="J164" s="83">
        <v>0</v>
      </c>
    </row>
    <row r="165" spans="1:10" x14ac:dyDescent="0.4">
      <c r="A165" s="82">
        <v>44087</v>
      </c>
      <c r="B165" s="5" t="s">
        <v>171</v>
      </c>
      <c r="C165" s="5" t="s">
        <v>527</v>
      </c>
      <c r="D165" s="5" t="s">
        <v>247</v>
      </c>
      <c r="E165" s="7">
        <v>1100000</v>
      </c>
      <c r="F165" s="5">
        <v>23</v>
      </c>
      <c r="G165" s="6">
        <v>25300000</v>
      </c>
      <c r="H165" s="6">
        <v>0</v>
      </c>
      <c r="I165" s="6">
        <v>25300000</v>
      </c>
      <c r="J165" s="83">
        <v>0</v>
      </c>
    </row>
    <row r="166" spans="1:10" x14ac:dyDescent="0.4">
      <c r="A166" s="82">
        <v>44089</v>
      </c>
      <c r="B166" s="5" t="s">
        <v>172</v>
      </c>
      <c r="C166" s="5" t="s">
        <v>525</v>
      </c>
      <c r="D166" s="5" t="s">
        <v>243</v>
      </c>
      <c r="E166" s="7">
        <v>1200000</v>
      </c>
      <c r="F166" s="5">
        <v>19</v>
      </c>
      <c r="G166" s="6">
        <v>22800000</v>
      </c>
      <c r="H166" s="6">
        <v>171000</v>
      </c>
      <c r="I166" s="6">
        <v>22629000</v>
      </c>
      <c r="J166" s="83">
        <v>0</v>
      </c>
    </row>
    <row r="167" spans="1:10" x14ac:dyDescent="0.4">
      <c r="A167" s="82">
        <v>44091</v>
      </c>
      <c r="B167" s="5" t="s">
        <v>173</v>
      </c>
      <c r="C167" s="5" t="s">
        <v>528</v>
      </c>
      <c r="D167" s="5" t="s">
        <v>249</v>
      </c>
      <c r="E167" s="7">
        <v>1150000</v>
      </c>
      <c r="F167" s="5">
        <v>20</v>
      </c>
      <c r="G167" s="6">
        <v>23000000</v>
      </c>
      <c r="H167" s="6">
        <v>0</v>
      </c>
      <c r="I167" s="6">
        <v>23000000</v>
      </c>
      <c r="J167" s="83">
        <v>0</v>
      </c>
    </row>
    <row r="168" spans="1:10" x14ac:dyDescent="0.4">
      <c r="A168" s="82">
        <v>44092</v>
      </c>
      <c r="B168" s="5" t="s">
        <v>174</v>
      </c>
      <c r="C168" s="5" t="s">
        <v>528</v>
      </c>
      <c r="D168" s="5" t="s">
        <v>245</v>
      </c>
      <c r="E168" s="7">
        <v>1600000</v>
      </c>
      <c r="F168" s="5">
        <v>18</v>
      </c>
      <c r="G168" s="6">
        <v>28800000</v>
      </c>
      <c r="H168" s="6">
        <v>0</v>
      </c>
      <c r="I168" s="6">
        <v>28800000</v>
      </c>
      <c r="J168" s="83">
        <v>0</v>
      </c>
    </row>
    <row r="169" spans="1:10" x14ac:dyDescent="0.4">
      <c r="A169" s="82">
        <v>44094</v>
      </c>
      <c r="B169" s="5" t="s">
        <v>175</v>
      </c>
      <c r="C169" s="5" t="s">
        <v>526</v>
      </c>
      <c r="D169" s="5" t="s">
        <v>249</v>
      </c>
      <c r="E169" s="7">
        <v>1150000</v>
      </c>
      <c r="F169" s="5">
        <v>25</v>
      </c>
      <c r="G169" s="6">
        <v>28750000</v>
      </c>
      <c r="H169" s="6">
        <v>143750</v>
      </c>
      <c r="I169" s="6">
        <v>28606250</v>
      </c>
      <c r="J169" s="83">
        <v>0</v>
      </c>
    </row>
    <row r="170" spans="1:10" x14ac:dyDescent="0.4">
      <c r="A170" s="82">
        <v>44096</v>
      </c>
      <c r="B170" s="5" t="s">
        <v>176</v>
      </c>
      <c r="C170" s="5" t="s">
        <v>526</v>
      </c>
      <c r="D170" s="5" t="s">
        <v>250</v>
      </c>
      <c r="E170" s="7">
        <v>2650000</v>
      </c>
      <c r="F170" s="5">
        <v>23</v>
      </c>
      <c r="G170" s="6">
        <v>60950000</v>
      </c>
      <c r="H170" s="6">
        <v>304750</v>
      </c>
      <c r="I170" s="6">
        <v>60645250</v>
      </c>
      <c r="J170" s="83">
        <v>0</v>
      </c>
    </row>
    <row r="171" spans="1:10" x14ac:dyDescent="0.4">
      <c r="A171" s="82">
        <v>44096</v>
      </c>
      <c r="B171" s="5" t="s">
        <v>177</v>
      </c>
      <c r="C171" s="5" t="s">
        <v>525</v>
      </c>
      <c r="D171" s="5" t="s">
        <v>242</v>
      </c>
      <c r="E171" s="7">
        <v>1500000</v>
      </c>
      <c r="F171" s="5">
        <v>18</v>
      </c>
      <c r="G171" s="6">
        <v>27000000</v>
      </c>
      <c r="H171" s="6">
        <v>135000</v>
      </c>
      <c r="I171" s="6">
        <v>26865000</v>
      </c>
      <c r="J171" s="83">
        <v>0</v>
      </c>
    </row>
    <row r="172" spans="1:10" x14ac:dyDescent="0.4">
      <c r="A172" s="82">
        <v>44099</v>
      </c>
      <c r="B172" s="5" t="s">
        <v>178</v>
      </c>
      <c r="C172" s="5" t="s">
        <v>528</v>
      </c>
      <c r="D172" s="5" t="s">
        <v>251</v>
      </c>
      <c r="E172" s="7">
        <v>3000000</v>
      </c>
      <c r="F172" s="5">
        <v>15</v>
      </c>
      <c r="G172" s="6">
        <v>45000000</v>
      </c>
      <c r="H172" s="6">
        <v>0</v>
      </c>
      <c r="I172" s="6">
        <v>45000000</v>
      </c>
      <c r="J172" s="83">
        <v>0</v>
      </c>
    </row>
    <row r="173" spans="1:10" x14ac:dyDescent="0.4">
      <c r="A173" s="82">
        <v>44100</v>
      </c>
      <c r="B173" s="5" t="s">
        <v>179</v>
      </c>
      <c r="C173" s="5" t="s">
        <v>526</v>
      </c>
      <c r="D173" s="5" t="s">
        <v>250</v>
      </c>
      <c r="E173" s="7">
        <v>2650000</v>
      </c>
      <c r="F173" s="5">
        <v>22</v>
      </c>
      <c r="G173" s="6">
        <v>58300000</v>
      </c>
      <c r="H173" s="6">
        <v>0</v>
      </c>
      <c r="I173" s="6">
        <v>0</v>
      </c>
      <c r="J173" s="83">
        <v>58300000</v>
      </c>
    </row>
    <row r="174" spans="1:10" x14ac:dyDescent="0.4">
      <c r="A174" s="82">
        <v>44100</v>
      </c>
      <c r="B174" s="5" t="s">
        <v>180</v>
      </c>
      <c r="C174" s="5" t="s">
        <v>528</v>
      </c>
      <c r="D174" s="5" t="s">
        <v>247</v>
      </c>
      <c r="E174" s="7">
        <v>1100000</v>
      </c>
      <c r="F174" s="5">
        <v>22</v>
      </c>
      <c r="G174" s="6">
        <v>24200000</v>
      </c>
      <c r="H174" s="6">
        <v>0</v>
      </c>
      <c r="I174" s="6">
        <v>24200000</v>
      </c>
      <c r="J174" s="83">
        <v>0</v>
      </c>
    </row>
    <row r="175" spans="1:10" x14ac:dyDescent="0.4">
      <c r="A175" s="82">
        <v>44102</v>
      </c>
      <c r="B175" s="5" t="s">
        <v>181</v>
      </c>
      <c r="C175" s="5" t="s">
        <v>525</v>
      </c>
      <c r="D175" s="5" t="s">
        <v>250</v>
      </c>
      <c r="E175" s="7">
        <v>2650000</v>
      </c>
      <c r="F175" s="5">
        <v>15</v>
      </c>
      <c r="G175" s="6">
        <v>39750000</v>
      </c>
      <c r="H175" s="6">
        <v>198750</v>
      </c>
      <c r="I175" s="6">
        <v>0</v>
      </c>
      <c r="J175" s="83">
        <v>39551250</v>
      </c>
    </row>
    <row r="176" spans="1:10" x14ac:dyDescent="0.4">
      <c r="A176" s="82">
        <v>44105</v>
      </c>
      <c r="B176" s="5" t="s">
        <v>182</v>
      </c>
      <c r="C176" s="5" t="s">
        <v>525</v>
      </c>
      <c r="D176" s="5" t="s">
        <v>246</v>
      </c>
      <c r="E176" s="7">
        <v>1250000</v>
      </c>
      <c r="F176" s="5">
        <v>22</v>
      </c>
      <c r="G176" s="6">
        <v>27500000</v>
      </c>
      <c r="H176" s="6">
        <v>137500</v>
      </c>
      <c r="I176" s="6">
        <v>27362500</v>
      </c>
      <c r="J176" s="83">
        <v>0</v>
      </c>
    </row>
    <row r="177" spans="1:10" x14ac:dyDescent="0.4">
      <c r="A177" s="82">
        <v>44107</v>
      </c>
      <c r="B177" s="5" t="s">
        <v>183</v>
      </c>
      <c r="C177" s="5" t="s">
        <v>528</v>
      </c>
      <c r="D177" s="5" t="s">
        <v>250</v>
      </c>
      <c r="E177" s="7">
        <v>2650000</v>
      </c>
      <c r="F177" s="5">
        <v>16</v>
      </c>
      <c r="G177" s="6">
        <v>42400000</v>
      </c>
      <c r="H177" s="6">
        <v>0</v>
      </c>
      <c r="I177" s="6">
        <v>42400000</v>
      </c>
      <c r="J177" s="83">
        <v>0</v>
      </c>
    </row>
    <row r="178" spans="1:10" x14ac:dyDescent="0.4">
      <c r="A178" s="82">
        <v>44107</v>
      </c>
      <c r="B178" s="5" t="s">
        <v>184</v>
      </c>
      <c r="C178" s="5" t="s">
        <v>527</v>
      </c>
      <c r="D178" s="5" t="s">
        <v>247</v>
      </c>
      <c r="E178" s="7">
        <v>1100000</v>
      </c>
      <c r="F178" s="5">
        <v>15</v>
      </c>
      <c r="G178" s="6">
        <v>16500000</v>
      </c>
      <c r="H178" s="6">
        <v>0</v>
      </c>
      <c r="I178" s="6">
        <v>16500000</v>
      </c>
      <c r="J178" s="83">
        <v>0</v>
      </c>
    </row>
    <row r="179" spans="1:10" x14ac:dyDescent="0.4">
      <c r="A179" s="82">
        <v>44107</v>
      </c>
      <c r="B179" s="5" t="s">
        <v>185</v>
      </c>
      <c r="C179" s="5" t="s">
        <v>525</v>
      </c>
      <c r="D179" s="5" t="s">
        <v>251</v>
      </c>
      <c r="E179" s="7">
        <v>3000000</v>
      </c>
      <c r="F179" s="5">
        <v>16</v>
      </c>
      <c r="G179" s="6">
        <v>48000000</v>
      </c>
      <c r="H179" s="6">
        <v>0</v>
      </c>
      <c r="I179" s="6">
        <v>0</v>
      </c>
      <c r="J179" s="83">
        <v>48000000</v>
      </c>
    </row>
    <row r="180" spans="1:10" x14ac:dyDescent="0.4">
      <c r="A180" s="82">
        <v>44107</v>
      </c>
      <c r="B180" s="5" t="s">
        <v>186</v>
      </c>
      <c r="C180" s="5" t="s">
        <v>526</v>
      </c>
      <c r="D180" s="5" t="s">
        <v>246</v>
      </c>
      <c r="E180" s="7">
        <v>1250000</v>
      </c>
      <c r="F180" s="5">
        <v>19</v>
      </c>
      <c r="G180" s="6">
        <v>23750000</v>
      </c>
      <c r="H180" s="6">
        <v>178130</v>
      </c>
      <c r="I180" s="6">
        <v>23571870</v>
      </c>
      <c r="J180" s="83">
        <v>0</v>
      </c>
    </row>
    <row r="181" spans="1:10" x14ac:dyDescent="0.4">
      <c r="A181" s="82">
        <v>44107</v>
      </c>
      <c r="B181" s="5" t="s">
        <v>187</v>
      </c>
      <c r="C181" s="5" t="s">
        <v>527</v>
      </c>
      <c r="D181" s="5" t="s">
        <v>249</v>
      </c>
      <c r="E181" s="7">
        <v>1150000</v>
      </c>
      <c r="F181" s="5">
        <v>24</v>
      </c>
      <c r="G181" s="6">
        <v>27600000</v>
      </c>
      <c r="H181" s="6">
        <v>0</v>
      </c>
      <c r="I181" s="6">
        <v>27600000</v>
      </c>
      <c r="J181" s="83">
        <v>0</v>
      </c>
    </row>
    <row r="182" spans="1:10" x14ac:dyDescent="0.4">
      <c r="A182" s="82">
        <v>44107</v>
      </c>
      <c r="B182" s="5" t="s">
        <v>188</v>
      </c>
      <c r="C182" s="5" t="s">
        <v>526</v>
      </c>
      <c r="D182" s="5" t="s">
        <v>242</v>
      </c>
      <c r="E182" s="7">
        <v>1500000</v>
      </c>
      <c r="F182" s="5">
        <v>16</v>
      </c>
      <c r="G182" s="6">
        <v>24000000</v>
      </c>
      <c r="H182" s="6">
        <v>0</v>
      </c>
      <c r="I182" s="6">
        <v>0</v>
      </c>
      <c r="J182" s="83">
        <v>24000000</v>
      </c>
    </row>
    <row r="183" spans="1:10" x14ac:dyDescent="0.4">
      <c r="A183" s="82">
        <v>44107</v>
      </c>
      <c r="B183" s="5" t="s">
        <v>189</v>
      </c>
      <c r="C183" s="5" t="s">
        <v>528</v>
      </c>
      <c r="D183" s="5" t="s">
        <v>246</v>
      </c>
      <c r="E183" s="7">
        <v>1250000</v>
      </c>
      <c r="F183" s="5">
        <v>15</v>
      </c>
      <c r="G183" s="6">
        <v>18750000</v>
      </c>
      <c r="H183" s="6">
        <v>0</v>
      </c>
      <c r="I183" s="6">
        <v>18750000</v>
      </c>
      <c r="J183" s="83">
        <v>0</v>
      </c>
    </row>
    <row r="184" spans="1:10" x14ac:dyDescent="0.4">
      <c r="A184" s="82">
        <v>44109</v>
      </c>
      <c r="B184" s="5" t="s">
        <v>190</v>
      </c>
      <c r="C184" s="5" t="s">
        <v>525</v>
      </c>
      <c r="D184" s="5" t="s">
        <v>245</v>
      </c>
      <c r="E184" s="7">
        <v>1600000</v>
      </c>
      <c r="F184" s="5">
        <v>20</v>
      </c>
      <c r="G184" s="6">
        <v>32000000</v>
      </c>
      <c r="H184" s="6">
        <v>160000</v>
      </c>
      <c r="I184" s="6">
        <v>31840000</v>
      </c>
      <c r="J184" s="83">
        <v>0</v>
      </c>
    </row>
    <row r="185" spans="1:10" x14ac:dyDescent="0.4">
      <c r="A185" s="82">
        <v>44111</v>
      </c>
      <c r="B185" s="5" t="s">
        <v>191</v>
      </c>
      <c r="C185" s="5" t="s">
        <v>528</v>
      </c>
      <c r="D185" s="5" t="s">
        <v>246</v>
      </c>
      <c r="E185" s="7">
        <v>1250000</v>
      </c>
      <c r="F185" s="5">
        <v>18</v>
      </c>
      <c r="G185" s="6">
        <v>22500000</v>
      </c>
      <c r="H185" s="6">
        <v>0</v>
      </c>
      <c r="I185" s="6">
        <v>22500000</v>
      </c>
      <c r="J185" s="83">
        <v>0</v>
      </c>
    </row>
    <row r="186" spans="1:10" x14ac:dyDescent="0.4">
      <c r="A186" s="82">
        <v>44111</v>
      </c>
      <c r="B186" s="5" t="s">
        <v>192</v>
      </c>
      <c r="C186" s="5" t="s">
        <v>527</v>
      </c>
      <c r="D186" s="5" t="s">
        <v>243</v>
      </c>
      <c r="E186" s="7">
        <v>1200000</v>
      </c>
      <c r="F186" s="5">
        <v>17</v>
      </c>
      <c r="G186" s="6">
        <v>20400000</v>
      </c>
      <c r="H186" s="6">
        <v>0</v>
      </c>
      <c r="I186" s="6">
        <v>20400000</v>
      </c>
      <c r="J186" s="83">
        <v>0</v>
      </c>
    </row>
    <row r="187" spans="1:10" x14ac:dyDescent="0.4">
      <c r="A187" s="82">
        <v>44114</v>
      </c>
      <c r="B187" s="5" t="s">
        <v>193</v>
      </c>
      <c r="C187" s="5" t="s">
        <v>526</v>
      </c>
      <c r="D187" s="5" t="s">
        <v>243</v>
      </c>
      <c r="E187" s="7">
        <v>1200000</v>
      </c>
      <c r="F187" s="5">
        <v>18</v>
      </c>
      <c r="G187" s="6">
        <v>21600000</v>
      </c>
      <c r="H187" s="6">
        <v>108000</v>
      </c>
      <c r="I187" s="6">
        <v>0</v>
      </c>
      <c r="J187" s="83">
        <v>21492000</v>
      </c>
    </row>
    <row r="188" spans="1:10" x14ac:dyDescent="0.4">
      <c r="A188" s="82">
        <v>44116</v>
      </c>
      <c r="B188" s="5" t="s">
        <v>194</v>
      </c>
      <c r="C188" s="5" t="s">
        <v>526</v>
      </c>
      <c r="D188" s="5" t="s">
        <v>242</v>
      </c>
      <c r="E188" s="7">
        <v>1500000</v>
      </c>
      <c r="F188" s="5">
        <v>17</v>
      </c>
      <c r="G188" s="6">
        <v>25500000</v>
      </c>
      <c r="H188" s="6">
        <v>0</v>
      </c>
      <c r="I188" s="6">
        <v>0</v>
      </c>
      <c r="J188" s="83">
        <v>25500000</v>
      </c>
    </row>
    <row r="189" spans="1:10" x14ac:dyDescent="0.4">
      <c r="A189" s="82">
        <v>44117</v>
      </c>
      <c r="B189" s="5" t="s">
        <v>195</v>
      </c>
      <c r="C189" s="5" t="s">
        <v>525</v>
      </c>
      <c r="D189" s="5" t="s">
        <v>247</v>
      </c>
      <c r="E189" s="7">
        <v>1100000</v>
      </c>
      <c r="F189" s="5">
        <v>23</v>
      </c>
      <c r="G189" s="6">
        <v>25300000</v>
      </c>
      <c r="H189" s="6">
        <v>126500</v>
      </c>
      <c r="I189" s="6">
        <v>25173500</v>
      </c>
      <c r="J189" s="83">
        <v>0</v>
      </c>
    </row>
    <row r="190" spans="1:10" x14ac:dyDescent="0.4">
      <c r="A190" s="82">
        <v>44118</v>
      </c>
      <c r="B190" s="5" t="s">
        <v>196</v>
      </c>
      <c r="C190" s="5" t="s">
        <v>527</v>
      </c>
      <c r="D190" s="5" t="s">
        <v>250</v>
      </c>
      <c r="E190" s="7">
        <v>2650000</v>
      </c>
      <c r="F190" s="5">
        <v>17</v>
      </c>
      <c r="G190" s="6">
        <v>45050000</v>
      </c>
      <c r="H190" s="6">
        <v>0</v>
      </c>
      <c r="I190" s="6">
        <v>45050000</v>
      </c>
      <c r="J190" s="83">
        <v>0</v>
      </c>
    </row>
    <row r="191" spans="1:10" x14ac:dyDescent="0.4">
      <c r="A191" s="82">
        <v>44121</v>
      </c>
      <c r="B191" s="5" t="s">
        <v>197</v>
      </c>
      <c r="C191" s="5" t="s">
        <v>526</v>
      </c>
      <c r="D191" s="5" t="s">
        <v>247</v>
      </c>
      <c r="E191" s="7">
        <v>1100000</v>
      </c>
      <c r="F191" s="5">
        <v>24</v>
      </c>
      <c r="G191" s="6">
        <v>26400000</v>
      </c>
      <c r="H191" s="6">
        <v>132000</v>
      </c>
      <c r="I191" s="6">
        <v>26268000</v>
      </c>
      <c r="J191" s="83">
        <v>0</v>
      </c>
    </row>
    <row r="192" spans="1:10" x14ac:dyDescent="0.4">
      <c r="A192" s="82">
        <v>44121</v>
      </c>
      <c r="B192" s="5" t="s">
        <v>198</v>
      </c>
      <c r="C192" s="5" t="s">
        <v>526</v>
      </c>
      <c r="D192" s="5" t="s">
        <v>250</v>
      </c>
      <c r="E192" s="7">
        <v>2650000</v>
      </c>
      <c r="F192" s="5">
        <v>16</v>
      </c>
      <c r="G192" s="6">
        <v>42400000</v>
      </c>
      <c r="H192" s="6">
        <v>212000</v>
      </c>
      <c r="I192" s="6">
        <v>42188000</v>
      </c>
      <c r="J192" s="83">
        <v>0</v>
      </c>
    </row>
    <row r="193" spans="1:10" x14ac:dyDescent="0.4">
      <c r="A193" s="82">
        <v>44123</v>
      </c>
      <c r="B193" s="5" t="s">
        <v>199</v>
      </c>
      <c r="C193" s="5" t="s">
        <v>527</v>
      </c>
      <c r="D193" s="5" t="s">
        <v>251</v>
      </c>
      <c r="E193" s="7">
        <v>3000000</v>
      </c>
      <c r="F193" s="5">
        <v>17</v>
      </c>
      <c r="G193" s="6">
        <v>51000000</v>
      </c>
      <c r="H193" s="6">
        <v>0</v>
      </c>
      <c r="I193" s="6">
        <v>51000000</v>
      </c>
      <c r="J193" s="83">
        <v>0</v>
      </c>
    </row>
    <row r="194" spans="1:10" x14ac:dyDescent="0.4">
      <c r="A194" s="82">
        <v>44123</v>
      </c>
      <c r="B194" s="5" t="s">
        <v>200</v>
      </c>
      <c r="C194" s="5" t="s">
        <v>525</v>
      </c>
      <c r="D194" s="5" t="s">
        <v>244</v>
      </c>
      <c r="E194" s="7">
        <v>2100000</v>
      </c>
      <c r="F194" s="5">
        <v>18</v>
      </c>
      <c r="G194" s="6">
        <v>37800000</v>
      </c>
      <c r="H194" s="6">
        <v>0</v>
      </c>
      <c r="I194" s="6">
        <v>0</v>
      </c>
      <c r="J194" s="83">
        <v>37800000</v>
      </c>
    </row>
    <row r="195" spans="1:10" x14ac:dyDescent="0.4">
      <c r="A195" s="82">
        <v>44124</v>
      </c>
      <c r="B195" s="5" t="s">
        <v>201</v>
      </c>
      <c r="C195" s="5" t="s">
        <v>527</v>
      </c>
      <c r="D195" s="5" t="s">
        <v>250</v>
      </c>
      <c r="E195" s="7">
        <v>2650000</v>
      </c>
      <c r="F195" s="5">
        <v>24</v>
      </c>
      <c r="G195" s="6">
        <v>63600000</v>
      </c>
      <c r="H195" s="6">
        <v>0</v>
      </c>
      <c r="I195" s="6">
        <v>63600000</v>
      </c>
      <c r="J195" s="83">
        <v>0</v>
      </c>
    </row>
    <row r="196" spans="1:10" x14ac:dyDescent="0.4">
      <c r="A196" s="82">
        <v>44127</v>
      </c>
      <c r="B196" s="5" t="s">
        <v>202</v>
      </c>
      <c r="C196" s="5" t="s">
        <v>526</v>
      </c>
      <c r="D196" s="5" t="s">
        <v>248</v>
      </c>
      <c r="E196" s="7">
        <v>800000</v>
      </c>
      <c r="F196" s="5">
        <v>16</v>
      </c>
      <c r="G196" s="6">
        <v>12800000</v>
      </c>
      <c r="H196" s="6">
        <v>96000</v>
      </c>
      <c r="I196" s="6">
        <v>12704000</v>
      </c>
      <c r="J196" s="83">
        <v>0</v>
      </c>
    </row>
    <row r="197" spans="1:10" x14ac:dyDescent="0.4">
      <c r="A197" s="82">
        <v>44130</v>
      </c>
      <c r="B197" s="5" t="s">
        <v>203</v>
      </c>
      <c r="C197" s="5" t="s">
        <v>526</v>
      </c>
      <c r="D197" s="5" t="s">
        <v>245</v>
      </c>
      <c r="E197" s="7">
        <v>1600000</v>
      </c>
      <c r="F197" s="5">
        <v>22</v>
      </c>
      <c r="G197" s="6">
        <v>35200000</v>
      </c>
      <c r="H197" s="6">
        <v>176000</v>
      </c>
      <c r="I197" s="6">
        <v>0</v>
      </c>
      <c r="J197" s="83">
        <v>35024000</v>
      </c>
    </row>
    <row r="198" spans="1:10" x14ac:dyDescent="0.4">
      <c r="A198" s="82">
        <v>44130</v>
      </c>
      <c r="B198" s="5" t="s">
        <v>204</v>
      </c>
      <c r="C198" s="5" t="s">
        <v>527</v>
      </c>
      <c r="D198" s="5" t="s">
        <v>248</v>
      </c>
      <c r="E198" s="7">
        <v>800000</v>
      </c>
      <c r="F198" s="5">
        <v>21</v>
      </c>
      <c r="G198" s="6">
        <v>16800000</v>
      </c>
      <c r="H198" s="6">
        <v>0</v>
      </c>
      <c r="I198" s="6">
        <v>16800000</v>
      </c>
      <c r="J198" s="83">
        <v>0</v>
      </c>
    </row>
    <row r="199" spans="1:10" x14ac:dyDescent="0.4">
      <c r="A199" s="82">
        <v>44132</v>
      </c>
      <c r="B199" s="5" t="s">
        <v>205</v>
      </c>
      <c r="C199" s="5" t="s">
        <v>527</v>
      </c>
      <c r="D199" s="5" t="s">
        <v>247</v>
      </c>
      <c r="E199" s="7">
        <v>1100000</v>
      </c>
      <c r="F199" s="5">
        <v>21</v>
      </c>
      <c r="G199" s="6">
        <v>23100000</v>
      </c>
      <c r="H199" s="6">
        <v>0</v>
      </c>
      <c r="I199" s="6">
        <v>23100000</v>
      </c>
      <c r="J199" s="83">
        <v>0</v>
      </c>
    </row>
    <row r="200" spans="1:10" x14ac:dyDescent="0.4">
      <c r="A200" s="82">
        <v>44135</v>
      </c>
      <c r="B200" s="5" t="s">
        <v>206</v>
      </c>
      <c r="C200" s="5" t="s">
        <v>527</v>
      </c>
      <c r="D200" s="5" t="s">
        <v>242</v>
      </c>
      <c r="E200" s="7">
        <v>1500000</v>
      </c>
      <c r="F200" s="5">
        <v>23</v>
      </c>
      <c r="G200" s="6">
        <v>34500000</v>
      </c>
      <c r="H200" s="6">
        <v>0</v>
      </c>
      <c r="I200" s="6">
        <v>34500000</v>
      </c>
      <c r="J200" s="83">
        <v>0</v>
      </c>
    </row>
    <row r="201" spans="1:10" x14ac:dyDescent="0.4">
      <c r="A201" s="82">
        <v>44137</v>
      </c>
      <c r="B201" s="5" t="s">
        <v>207</v>
      </c>
      <c r="C201" s="5" t="s">
        <v>526</v>
      </c>
      <c r="D201" s="5" t="s">
        <v>251</v>
      </c>
      <c r="E201" s="7">
        <v>3000000</v>
      </c>
      <c r="F201" s="5">
        <v>19</v>
      </c>
      <c r="G201" s="6">
        <v>57000000</v>
      </c>
      <c r="H201" s="6">
        <v>427500</v>
      </c>
      <c r="I201" s="6">
        <v>56572500</v>
      </c>
      <c r="J201" s="83">
        <v>0</v>
      </c>
    </row>
    <row r="202" spans="1:10" x14ac:dyDescent="0.4">
      <c r="A202" s="82">
        <v>44138</v>
      </c>
      <c r="B202" s="5" t="s">
        <v>208</v>
      </c>
      <c r="C202" s="5" t="s">
        <v>525</v>
      </c>
      <c r="D202" s="5" t="s">
        <v>245</v>
      </c>
      <c r="E202" s="7">
        <v>1600000</v>
      </c>
      <c r="F202" s="5">
        <v>24</v>
      </c>
      <c r="G202" s="6">
        <v>38400000</v>
      </c>
      <c r="H202" s="6">
        <v>288000</v>
      </c>
      <c r="I202" s="6">
        <v>38112000</v>
      </c>
      <c r="J202" s="83">
        <v>0</v>
      </c>
    </row>
    <row r="203" spans="1:10" x14ac:dyDescent="0.4">
      <c r="A203" s="82">
        <v>44140</v>
      </c>
      <c r="B203" s="5" t="s">
        <v>209</v>
      </c>
      <c r="C203" s="5" t="s">
        <v>525</v>
      </c>
      <c r="D203" s="5" t="s">
        <v>249</v>
      </c>
      <c r="E203" s="7">
        <v>1150000</v>
      </c>
      <c r="F203" s="5">
        <v>24</v>
      </c>
      <c r="G203" s="6">
        <v>27600000</v>
      </c>
      <c r="H203" s="6">
        <v>138000</v>
      </c>
      <c r="I203" s="6">
        <v>27462000</v>
      </c>
      <c r="J203" s="83">
        <v>0</v>
      </c>
    </row>
    <row r="204" spans="1:10" x14ac:dyDescent="0.4">
      <c r="A204" s="82">
        <v>44143</v>
      </c>
      <c r="B204" s="5" t="s">
        <v>210</v>
      </c>
      <c r="C204" s="5" t="s">
        <v>525</v>
      </c>
      <c r="D204" s="5" t="s">
        <v>244</v>
      </c>
      <c r="E204" s="7">
        <v>2100000</v>
      </c>
      <c r="F204" s="5">
        <v>20</v>
      </c>
      <c r="G204" s="6">
        <v>42000000</v>
      </c>
      <c r="H204" s="6">
        <v>315000</v>
      </c>
      <c r="I204" s="6">
        <v>41685000</v>
      </c>
      <c r="J204" s="83">
        <v>0</v>
      </c>
    </row>
    <row r="205" spans="1:10" x14ac:dyDescent="0.4">
      <c r="A205" s="82">
        <v>44143</v>
      </c>
      <c r="B205" s="5" t="s">
        <v>211</v>
      </c>
      <c r="C205" s="5" t="s">
        <v>525</v>
      </c>
      <c r="D205" s="5" t="s">
        <v>245</v>
      </c>
      <c r="E205" s="7">
        <v>1600000</v>
      </c>
      <c r="F205" s="5">
        <v>25</v>
      </c>
      <c r="G205" s="6">
        <v>40000000</v>
      </c>
      <c r="H205" s="6">
        <v>200000</v>
      </c>
      <c r="I205" s="6">
        <v>39800000</v>
      </c>
      <c r="J205" s="83">
        <v>0</v>
      </c>
    </row>
    <row r="206" spans="1:10" x14ac:dyDescent="0.4">
      <c r="A206" s="82">
        <v>44143</v>
      </c>
      <c r="B206" s="5" t="s">
        <v>212</v>
      </c>
      <c r="C206" s="5" t="s">
        <v>528</v>
      </c>
      <c r="D206" s="5" t="s">
        <v>250</v>
      </c>
      <c r="E206" s="7">
        <v>2650000</v>
      </c>
      <c r="F206" s="5">
        <v>21</v>
      </c>
      <c r="G206" s="6">
        <v>55650000</v>
      </c>
      <c r="H206" s="6">
        <v>0</v>
      </c>
      <c r="I206" s="6">
        <v>55650000</v>
      </c>
      <c r="J206" s="83">
        <v>0</v>
      </c>
    </row>
    <row r="207" spans="1:10" x14ac:dyDescent="0.4">
      <c r="A207" s="82">
        <v>44146</v>
      </c>
      <c r="B207" s="5" t="s">
        <v>213</v>
      </c>
      <c r="C207" s="5" t="s">
        <v>525</v>
      </c>
      <c r="D207" s="5" t="s">
        <v>248</v>
      </c>
      <c r="E207" s="7">
        <v>800000</v>
      </c>
      <c r="F207" s="5">
        <v>24</v>
      </c>
      <c r="G207" s="6">
        <v>19200000</v>
      </c>
      <c r="H207" s="6">
        <v>96000</v>
      </c>
      <c r="I207" s="6">
        <v>19104000</v>
      </c>
      <c r="J207" s="83">
        <v>0</v>
      </c>
    </row>
    <row r="208" spans="1:10" x14ac:dyDescent="0.4">
      <c r="A208" s="82">
        <v>44146</v>
      </c>
      <c r="B208" s="5" t="s">
        <v>214</v>
      </c>
      <c r="C208" s="5" t="s">
        <v>528</v>
      </c>
      <c r="D208" s="5" t="s">
        <v>246</v>
      </c>
      <c r="E208" s="7">
        <v>1250000</v>
      </c>
      <c r="F208" s="5">
        <v>23</v>
      </c>
      <c r="G208" s="6">
        <v>28750000</v>
      </c>
      <c r="H208" s="6">
        <v>0</v>
      </c>
      <c r="I208" s="6">
        <v>28750000</v>
      </c>
      <c r="J208" s="83">
        <v>0</v>
      </c>
    </row>
    <row r="209" spans="1:10" x14ac:dyDescent="0.4">
      <c r="A209" s="82">
        <v>44147</v>
      </c>
      <c r="B209" s="5" t="s">
        <v>215</v>
      </c>
      <c r="C209" s="5" t="s">
        <v>525</v>
      </c>
      <c r="D209" s="5" t="s">
        <v>244</v>
      </c>
      <c r="E209" s="7">
        <v>2100000</v>
      </c>
      <c r="F209" s="5">
        <v>19</v>
      </c>
      <c r="G209" s="6">
        <v>39900000</v>
      </c>
      <c r="H209" s="6">
        <v>199500</v>
      </c>
      <c r="I209" s="6">
        <v>39700500</v>
      </c>
      <c r="J209" s="83">
        <v>0</v>
      </c>
    </row>
    <row r="210" spans="1:10" x14ac:dyDescent="0.4">
      <c r="A210" s="82">
        <v>44148</v>
      </c>
      <c r="B210" s="5" t="s">
        <v>216</v>
      </c>
      <c r="C210" s="5" t="s">
        <v>526</v>
      </c>
      <c r="D210" s="5" t="s">
        <v>245</v>
      </c>
      <c r="E210" s="7">
        <v>1600000</v>
      </c>
      <c r="F210" s="5">
        <v>20</v>
      </c>
      <c r="G210" s="6">
        <v>32000000</v>
      </c>
      <c r="H210" s="6">
        <v>160000</v>
      </c>
      <c r="I210" s="6">
        <v>31840000</v>
      </c>
      <c r="J210" s="83">
        <v>0</v>
      </c>
    </row>
    <row r="211" spans="1:10" x14ac:dyDescent="0.4">
      <c r="A211" s="82">
        <v>44149</v>
      </c>
      <c r="B211" s="5" t="s">
        <v>217</v>
      </c>
      <c r="C211" s="5" t="s">
        <v>526</v>
      </c>
      <c r="D211" s="5" t="s">
        <v>251</v>
      </c>
      <c r="E211" s="7">
        <v>3000000</v>
      </c>
      <c r="F211" s="5">
        <v>17</v>
      </c>
      <c r="G211" s="6">
        <v>51000000</v>
      </c>
      <c r="H211" s="6">
        <v>382500</v>
      </c>
      <c r="I211" s="6">
        <v>50617500</v>
      </c>
      <c r="J211" s="83">
        <v>0</v>
      </c>
    </row>
    <row r="212" spans="1:10" x14ac:dyDescent="0.4">
      <c r="A212" s="82">
        <v>44149</v>
      </c>
      <c r="B212" s="5" t="s">
        <v>218</v>
      </c>
      <c r="C212" s="5" t="s">
        <v>527</v>
      </c>
      <c r="D212" s="5" t="s">
        <v>250</v>
      </c>
      <c r="E212" s="7">
        <v>2650000</v>
      </c>
      <c r="F212" s="5">
        <v>22</v>
      </c>
      <c r="G212" s="6">
        <v>58300000</v>
      </c>
      <c r="H212" s="6">
        <v>0</v>
      </c>
      <c r="I212" s="6">
        <v>58300000</v>
      </c>
      <c r="J212" s="83">
        <v>0</v>
      </c>
    </row>
    <row r="213" spans="1:10" x14ac:dyDescent="0.4">
      <c r="A213" s="82">
        <v>44150</v>
      </c>
      <c r="B213" s="5" t="s">
        <v>219</v>
      </c>
      <c r="C213" s="5" t="s">
        <v>525</v>
      </c>
      <c r="D213" s="5" t="s">
        <v>251</v>
      </c>
      <c r="E213" s="7">
        <v>3000000</v>
      </c>
      <c r="F213" s="5">
        <v>24</v>
      </c>
      <c r="G213" s="6">
        <v>72000000</v>
      </c>
      <c r="H213" s="6">
        <v>540000</v>
      </c>
      <c r="I213" s="6">
        <v>71460000</v>
      </c>
      <c r="J213" s="83">
        <v>0</v>
      </c>
    </row>
    <row r="214" spans="1:10" x14ac:dyDescent="0.4">
      <c r="A214" s="82">
        <v>44153</v>
      </c>
      <c r="B214" s="5" t="s">
        <v>220</v>
      </c>
      <c r="C214" s="5" t="s">
        <v>528</v>
      </c>
      <c r="D214" s="5" t="s">
        <v>250</v>
      </c>
      <c r="E214" s="7">
        <v>2650000</v>
      </c>
      <c r="F214" s="5">
        <v>20</v>
      </c>
      <c r="G214" s="6">
        <v>53000000</v>
      </c>
      <c r="H214" s="6">
        <v>0</v>
      </c>
      <c r="I214" s="6">
        <v>53000000</v>
      </c>
      <c r="J214" s="83">
        <v>0</v>
      </c>
    </row>
    <row r="215" spans="1:10" x14ac:dyDescent="0.4">
      <c r="A215" s="82">
        <v>44155</v>
      </c>
      <c r="B215" s="5" t="s">
        <v>221</v>
      </c>
      <c r="C215" s="5" t="s">
        <v>525</v>
      </c>
      <c r="D215" s="5" t="s">
        <v>245</v>
      </c>
      <c r="E215" s="7">
        <v>1600000</v>
      </c>
      <c r="F215" s="5">
        <v>18</v>
      </c>
      <c r="G215" s="6">
        <v>28800000</v>
      </c>
      <c r="H215" s="6">
        <v>0</v>
      </c>
      <c r="I215" s="6">
        <v>0</v>
      </c>
      <c r="J215" s="83">
        <v>28800000</v>
      </c>
    </row>
    <row r="216" spans="1:10" x14ac:dyDescent="0.4">
      <c r="A216" s="82">
        <v>44155</v>
      </c>
      <c r="B216" s="5" t="s">
        <v>222</v>
      </c>
      <c r="C216" s="5" t="s">
        <v>527</v>
      </c>
      <c r="D216" s="5" t="s">
        <v>246</v>
      </c>
      <c r="E216" s="7">
        <v>1250000</v>
      </c>
      <c r="F216" s="5">
        <v>16</v>
      </c>
      <c r="G216" s="6">
        <v>20000000</v>
      </c>
      <c r="H216" s="6">
        <v>0</v>
      </c>
      <c r="I216" s="6">
        <v>20000000</v>
      </c>
      <c r="J216" s="83">
        <v>0</v>
      </c>
    </row>
    <row r="217" spans="1:10" x14ac:dyDescent="0.4">
      <c r="A217" s="82">
        <v>44158</v>
      </c>
      <c r="B217" s="5" t="s">
        <v>223</v>
      </c>
      <c r="C217" s="5" t="s">
        <v>527</v>
      </c>
      <c r="D217" s="5" t="s">
        <v>244</v>
      </c>
      <c r="E217" s="7">
        <v>2100000</v>
      </c>
      <c r="F217" s="5">
        <v>21</v>
      </c>
      <c r="G217" s="6">
        <v>44100000</v>
      </c>
      <c r="H217" s="6">
        <v>0</v>
      </c>
      <c r="I217" s="6">
        <v>44100000</v>
      </c>
      <c r="J217" s="83">
        <v>0</v>
      </c>
    </row>
    <row r="218" spans="1:10" x14ac:dyDescent="0.4">
      <c r="A218" s="82">
        <v>44159</v>
      </c>
      <c r="B218" s="5" t="s">
        <v>224</v>
      </c>
      <c r="C218" s="5" t="s">
        <v>525</v>
      </c>
      <c r="D218" s="5" t="s">
        <v>243</v>
      </c>
      <c r="E218" s="7">
        <v>1200000</v>
      </c>
      <c r="F218" s="5">
        <v>16</v>
      </c>
      <c r="G218" s="6">
        <v>19200000</v>
      </c>
      <c r="H218" s="6">
        <v>96000</v>
      </c>
      <c r="I218" s="6">
        <v>19104000</v>
      </c>
      <c r="J218" s="83">
        <v>0</v>
      </c>
    </row>
    <row r="219" spans="1:10" x14ac:dyDescent="0.4">
      <c r="A219" s="82">
        <v>44161</v>
      </c>
      <c r="B219" s="5" t="s">
        <v>225</v>
      </c>
      <c r="C219" s="5" t="s">
        <v>528</v>
      </c>
      <c r="D219" s="5" t="s">
        <v>247</v>
      </c>
      <c r="E219" s="7">
        <v>1100000</v>
      </c>
      <c r="F219" s="5">
        <v>20</v>
      </c>
      <c r="G219" s="6">
        <v>22000000</v>
      </c>
      <c r="H219" s="6">
        <v>0</v>
      </c>
      <c r="I219" s="6">
        <v>22000000</v>
      </c>
      <c r="J219" s="83">
        <v>0</v>
      </c>
    </row>
    <row r="220" spans="1:10" x14ac:dyDescent="0.4">
      <c r="A220" s="82">
        <v>44161</v>
      </c>
      <c r="B220" s="5" t="s">
        <v>226</v>
      </c>
      <c r="C220" s="5" t="s">
        <v>528</v>
      </c>
      <c r="D220" s="5" t="s">
        <v>248</v>
      </c>
      <c r="E220" s="7">
        <v>800000</v>
      </c>
      <c r="F220" s="5">
        <v>17</v>
      </c>
      <c r="G220" s="6">
        <v>13600000</v>
      </c>
      <c r="H220" s="6">
        <v>0</v>
      </c>
      <c r="I220" s="6">
        <v>13600000</v>
      </c>
      <c r="J220" s="83">
        <v>0</v>
      </c>
    </row>
    <row r="221" spans="1:10" x14ac:dyDescent="0.4">
      <c r="A221" s="82">
        <v>44161</v>
      </c>
      <c r="B221" s="5" t="s">
        <v>227</v>
      </c>
      <c r="C221" s="5" t="s">
        <v>525</v>
      </c>
      <c r="D221" s="5" t="s">
        <v>246</v>
      </c>
      <c r="E221" s="7">
        <v>1250000</v>
      </c>
      <c r="F221" s="5">
        <v>19</v>
      </c>
      <c r="G221" s="6">
        <v>23750000</v>
      </c>
      <c r="H221" s="6">
        <v>118750</v>
      </c>
      <c r="I221" s="6">
        <v>23631250</v>
      </c>
      <c r="J221" s="83">
        <v>0</v>
      </c>
    </row>
    <row r="222" spans="1:10" x14ac:dyDescent="0.4">
      <c r="A222" s="82">
        <v>44162</v>
      </c>
      <c r="B222" s="5" t="s">
        <v>228</v>
      </c>
      <c r="C222" s="5" t="s">
        <v>526</v>
      </c>
      <c r="D222" s="5" t="s">
        <v>251</v>
      </c>
      <c r="E222" s="7">
        <v>3000000</v>
      </c>
      <c r="F222" s="5">
        <v>17</v>
      </c>
      <c r="G222" s="6">
        <v>51000000</v>
      </c>
      <c r="H222" s="6">
        <v>0</v>
      </c>
      <c r="I222" s="6">
        <v>0</v>
      </c>
      <c r="J222" s="83">
        <v>51000000</v>
      </c>
    </row>
    <row r="223" spans="1:10" x14ac:dyDescent="0.4">
      <c r="A223" s="82">
        <v>44165</v>
      </c>
      <c r="B223" s="5" t="s">
        <v>229</v>
      </c>
      <c r="C223" s="5" t="s">
        <v>526</v>
      </c>
      <c r="D223" s="5" t="s">
        <v>249</v>
      </c>
      <c r="E223" s="7">
        <v>1150000</v>
      </c>
      <c r="F223" s="5">
        <v>23</v>
      </c>
      <c r="G223" s="6">
        <v>26450000</v>
      </c>
      <c r="H223" s="6">
        <v>132250</v>
      </c>
      <c r="I223" s="6">
        <v>26317750</v>
      </c>
      <c r="J223" s="83">
        <v>0</v>
      </c>
    </row>
    <row r="224" spans="1:10" x14ac:dyDescent="0.4">
      <c r="A224" s="82">
        <v>44165</v>
      </c>
      <c r="B224" s="5" t="s">
        <v>230</v>
      </c>
      <c r="C224" s="5" t="s">
        <v>526</v>
      </c>
      <c r="D224" s="5" t="s">
        <v>247</v>
      </c>
      <c r="E224" s="7">
        <v>1100000</v>
      </c>
      <c r="F224" s="5">
        <v>18</v>
      </c>
      <c r="G224" s="6">
        <v>19800000</v>
      </c>
      <c r="H224" s="6">
        <v>99000</v>
      </c>
      <c r="I224" s="6">
        <v>0</v>
      </c>
      <c r="J224" s="83">
        <v>19701000</v>
      </c>
    </row>
    <row r="225" spans="1:10" x14ac:dyDescent="0.4">
      <c r="A225" s="82">
        <v>44167</v>
      </c>
      <c r="B225" s="5" t="s">
        <v>231</v>
      </c>
      <c r="C225" s="5" t="s">
        <v>527</v>
      </c>
      <c r="D225" s="5" t="s">
        <v>251</v>
      </c>
      <c r="E225" s="7">
        <v>3000000</v>
      </c>
      <c r="F225" s="5">
        <v>17</v>
      </c>
      <c r="G225" s="6">
        <v>51000000</v>
      </c>
      <c r="H225" s="6">
        <v>0</v>
      </c>
      <c r="I225" s="6">
        <v>51000000</v>
      </c>
      <c r="J225" s="83">
        <v>0</v>
      </c>
    </row>
    <row r="226" spans="1:10" x14ac:dyDescent="0.4">
      <c r="A226" s="82">
        <v>44169</v>
      </c>
      <c r="B226" s="5" t="s">
        <v>232</v>
      </c>
      <c r="C226" s="5" t="s">
        <v>528</v>
      </c>
      <c r="D226" s="5" t="s">
        <v>251</v>
      </c>
      <c r="E226" s="7">
        <v>3000000</v>
      </c>
      <c r="F226" s="5">
        <v>22</v>
      </c>
      <c r="G226" s="6">
        <v>66000000</v>
      </c>
      <c r="H226" s="6">
        <v>0</v>
      </c>
      <c r="I226" s="6">
        <v>66000000</v>
      </c>
      <c r="J226" s="83">
        <v>0</v>
      </c>
    </row>
    <row r="227" spans="1:10" x14ac:dyDescent="0.4">
      <c r="A227" s="82">
        <v>44171</v>
      </c>
      <c r="B227" s="5" t="s">
        <v>233</v>
      </c>
      <c r="C227" s="5" t="s">
        <v>528</v>
      </c>
      <c r="D227" s="5" t="s">
        <v>250</v>
      </c>
      <c r="E227" s="7">
        <v>2650000</v>
      </c>
      <c r="F227" s="5">
        <v>24</v>
      </c>
      <c r="G227" s="6">
        <v>63600000</v>
      </c>
      <c r="H227" s="6">
        <v>0</v>
      </c>
      <c r="I227" s="6">
        <v>63600000</v>
      </c>
      <c r="J227" s="83">
        <v>0</v>
      </c>
    </row>
    <row r="228" spans="1:10" x14ac:dyDescent="0.4">
      <c r="A228" s="82">
        <v>44171</v>
      </c>
      <c r="B228" s="5" t="s">
        <v>234</v>
      </c>
      <c r="C228" s="5" t="s">
        <v>525</v>
      </c>
      <c r="D228" s="5" t="s">
        <v>248</v>
      </c>
      <c r="E228" s="7">
        <v>800000</v>
      </c>
      <c r="F228" s="5">
        <v>18</v>
      </c>
      <c r="G228" s="6">
        <v>14400000</v>
      </c>
      <c r="H228" s="6">
        <v>108000</v>
      </c>
      <c r="I228" s="6">
        <v>14292000</v>
      </c>
      <c r="J228" s="83">
        <v>0</v>
      </c>
    </row>
    <row r="229" spans="1:10" x14ac:dyDescent="0.4">
      <c r="A229" s="82">
        <v>44173</v>
      </c>
      <c r="B229" s="5" t="s">
        <v>235</v>
      </c>
      <c r="C229" s="5" t="s">
        <v>526</v>
      </c>
      <c r="D229" s="5" t="s">
        <v>251</v>
      </c>
      <c r="E229" s="7">
        <v>3000000</v>
      </c>
      <c r="F229" s="5">
        <v>16</v>
      </c>
      <c r="G229" s="6">
        <v>48000000</v>
      </c>
      <c r="H229" s="6">
        <v>0</v>
      </c>
      <c r="I229" s="6">
        <v>0</v>
      </c>
      <c r="J229" s="83">
        <v>48000000</v>
      </c>
    </row>
    <row r="230" spans="1:10" x14ac:dyDescent="0.4">
      <c r="A230" s="82">
        <v>44174</v>
      </c>
      <c r="B230" s="5" t="s">
        <v>236</v>
      </c>
      <c r="C230" s="5" t="s">
        <v>527</v>
      </c>
      <c r="D230" s="5" t="s">
        <v>245</v>
      </c>
      <c r="E230" s="7">
        <v>1600000</v>
      </c>
      <c r="F230" s="5">
        <v>16</v>
      </c>
      <c r="G230" s="6">
        <v>25600000</v>
      </c>
      <c r="H230" s="6">
        <v>0</v>
      </c>
      <c r="I230" s="6">
        <v>25600000</v>
      </c>
      <c r="J230" s="83">
        <v>0</v>
      </c>
    </row>
    <row r="231" spans="1:10" x14ac:dyDescent="0.4">
      <c r="A231" s="82">
        <v>44175</v>
      </c>
      <c r="B231" s="5" t="s">
        <v>237</v>
      </c>
      <c r="C231" s="5" t="s">
        <v>528</v>
      </c>
      <c r="D231" s="5" t="s">
        <v>244</v>
      </c>
      <c r="E231" s="7">
        <v>2100000</v>
      </c>
      <c r="F231" s="5">
        <v>17</v>
      </c>
      <c r="G231" s="6">
        <v>35700000</v>
      </c>
      <c r="H231" s="6">
        <v>0</v>
      </c>
      <c r="I231" s="6">
        <v>35700000</v>
      </c>
      <c r="J231" s="83">
        <v>0</v>
      </c>
    </row>
    <row r="232" spans="1:10" x14ac:dyDescent="0.4">
      <c r="A232" s="82">
        <v>44177</v>
      </c>
      <c r="B232" s="5" t="s">
        <v>238</v>
      </c>
      <c r="C232" s="5" t="s">
        <v>525</v>
      </c>
      <c r="D232" s="5" t="s">
        <v>250</v>
      </c>
      <c r="E232" s="7">
        <v>2650000</v>
      </c>
      <c r="F232" s="5">
        <v>24</v>
      </c>
      <c r="G232" s="6">
        <v>63600000</v>
      </c>
      <c r="H232" s="6">
        <v>0</v>
      </c>
      <c r="I232" s="6">
        <v>0</v>
      </c>
      <c r="J232" s="83">
        <v>63600000</v>
      </c>
    </row>
    <row r="233" spans="1:10" x14ac:dyDescent="0.4">
      <c r="A233" s="82">
        <v>44179</v>
      </c>
      <c r="B233" s="5" t="s">
        <v>239</v>
      </c>
      <c r="C233" s="5" t="s">
        <v>528</v>
      </c>
      <c r="D233" s="5" t="s">
        <v>246</v>
      </c>
      <c r="E233" s="7">
        <v>1250000</v>
      </c>
      <c r="F233" s="5">
        <v>22</v>
      </c>
      <c r="G233" s="6">
        <v>27500000</v>
      </c>
      <c r="H233" s="6">
        <v>0</v>
      </c>
      <c r="I233" s="6">
        <v>27500000</v>
      </c>
      <c r="J233" s="83">
        <v>0</v>
      </c>
    </row>
    <row r="234" spans="1:10" x14ac:dyDescent="0.4">
      <c r="A234" s="82">
        <v>44182</v>
      </c>
      <c r="B234" s="5" t="s">
        <v>240</v>
      </c>
      <c r="C234" s="5" t="s">
        <v>528</v>
      </c>
      <c r="D234" s="5" t="s">
        <v>244</v>
      </c>
      <c r="E234" s="7">
        <v>2100000</v>
      </c>
      <c r="F234" s="5">
        <v>18</v>
      </c>
      <c r="G234" s="6">
        <v>37800000</v>
      </c>
      <c r="H234" s="6">
        <v>0</v>
      </c>
      <c r="I234" s="6">
        <v>37800000</v>
      </c>
      <c r="J234" s="83">
        <v>0</v>
      </c>
    </row>
    <row r="235" spans="1:10" ht="15" thickBot="1" x14ac:dyDescent="0.45">
      <c r="A235" s="84">
        <v>44183</v>
      </c>
      <c r="B235" s="62" t="s">
        <v>241</v>
      </c>
      <c r="C235" s="62" t="s">
        <v>527</v>
      </c>
      <c r="D235" s="62" t="s">
        <v>245</v>
      </c>
      <c r="E235" s="63">
        <v>1600000</v>
      </c>
      <c r="F235" s="62">
        <v>22</v>
      </c>
      <c r="G235" s="74">
        <v>35200000</v>
      </c>
      <c r="H235" s="74">
        <v>0</v>
      </c>
      <c r="I235" s="74">
        <v>35200000</v>
      </c>
      <c r="J235" s="85">
        <v>0</v>
      </c>
    </row>
    <row r="236" spans="1:10" x14ac:dyDescent="0.4">
      <c r="A236" s="1"/>
    </row>
    <row r="237" spans="1:10" x14ac:dyDescent="0.4">
      <c r="A237" s="1"/>
    </row>
    <row r="238" spans="1:10" x14ac:dyDescent="0.4">
      <c r="A238" s="1"/>
    </row>
    <row r="239" spans="1:10" x14ac:dyDescent="0.4">
      <c r="A239" s="1"/>
    </row>
    <row r="240" spans="1:10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3857-117B-4B8E-9218-C9236EB774CA}">
  <dimension ref="C3:K15"/>
  <sheetViews>
    <sheetView workbookViewId="0">
      <selection activeCell="H5" sqref="H5"/>
    </sheetView>
  </sheetViews>
  <sheetFormatPr defaultRowHeight="14.6" x14ac:dyDescent="0.4"/>
  <cols>
    <col min="3" max="3" width="7.765625" bestFit="1" customWidth="1"/>
    <col min="4" max="4" width="6.84375" bestFit="1" customWidth="1"/>
    <col min="5" max="5" width="14.07421875" bestFit="1" customWidth="1"/>
    <col min="6" max="6" width="6.84375" bestFit="1" customWidth="1"/>
    <col min="7" max="7" width="14.07421875" bestFit="1" customWidth="1"/>
    <col min="8" max="8" width="6.84375" bestFit="1" customWidth="1"/>
    <col min="9" max="9" width="14.07421875" bestFit="1" customWidth="1"/>
    <col min="10" max="10" width="6.84375" bestFit="1" customWidth="1"/>
    <col min="11" max="11" width="12.4609375" bestFit="1" customWidth="1"/>
  </cols>
  <sheetData>
    <row r="3" spans="3:11" x14ac:dyDescent="0.4">
      <c r="C3" s="31"/>
      <c r="D3" s="114" t="s">
        <v>323</v>
      </c>
      <c r="E3" s="114"/>
      <c r="F3" s="112" t="s">
        <v>322</v>
      </c>
      <c r="G3" s="112"/>
      <c r="H3" s="113" t="s">
        <v>315</v>
      </c>
      <c r="I3" s="113"/>
      <c r="J3" s="115" t="s">
        <v>324</v>
      </c>
      <c r="K3" s="115"/>
    </row>
    <row r="4" spans="3:11" x14ac:dyDescent="0.4">
      <c r="C4" s="29" t="s">
        <v>2</v>
      </c>
      <c r="D4" s="16" t="s">
        <v>4</v>
      </c>
      <c r="E4" s="16" t="s">
        <v>339</v>
      </c>
      <c r="F4" s="15" t="s">
        <v>4</v>
      </c>
      <c r="G4" s="15" t="s">
        <v>339</v>
      </c>
      <c r="H4" s="32" t="s">
        <v>4</v>
      </c>
      <c r="I4" s="32" t="s">
        <v>339</v>
      </c>
      <c r="J4" s="35" t="s">
        <v>4</v>
      </c>
      <c r="K4" s="35" t="s">
        <v>339</v>
      </c>
    </row>
    <row r="5" spans="3:11" x14ac:dyDescent="0.4">
      <c r="C5" s="31" t="s">
        <v>242</v>
      </c>
      <c r="D5" s="11">
        <v>26</v>
      </c>
      <c r="E5" s="12">
        <f>VLOOKUP(C5,Referensi!$B$5:$C$14,2,FALSE)*Persediaan!D5</f>
        <v>17550000</v>
      </c>
      <c r="F5" s="9">
        <f>SUMIF('Jurnal Pembelian'!$D$2:$D$106,Persediaan!C5,'Jurnal Pembelian'!$F$2:$F$106)</f>
        <v>965</v>
      </c>
      <c r="G5" s="8">
        <f>VLOOKUP(C5,Referensi!$B$5:$C$14,2,FALSE)*Persediaan!F5</f>
        <v>651375000</v>
      </c>
      <c r="H5" s="33">
        <f>SUMIF('Jurnal Penjualan'!$D$2:$D$235,C5,'Jurnal Penjualan'!$F$2:$F$235)</f>
        <v>413</v>
      </c>
      <c r="I5" s="34">
        <f>VLOOKUP(C5,Referensi!$B$5:$C$14,2,FALSE)*Persediaan!H5</f>
        <v>278775000</v>
      </c>
      <c r="J5" s="36">
        <f>D5+F5-H5</f>
        <v>578</v>
      </c>
      <c r="K5" s="37">
        <f>VLOOKUP(C5,Referensi!$B$5:$C$14,2,FALSE)*Persediaan!J5</f>
        <v>390150000</v>
      </c>
    </row>
    <row r="6" spans="3:11" x14ac:dyDescent="0.4">
      <c r="C6" s="31" t="s">
        <v>243</v>
      </c>
      <c r="D6" s="11">
        <v>125</v>
      </c>
      <c r="E6" s="12">
        <f>VLOOKUP(C6,Referensi!$B$5:$C$14,2,FALSE)*Persediaan!D6</f>
        <v>67500000</v>
      </c>
      <c r="F6" s="9">
        <f>SUMIF('Jurnal Pembelian'!$D$2:$D$106,Persediaan!C6,'Jurnal Pembelian'!$F$2:$F$106)</f>
        <v>446</v>
      </c>
      <c r="G6" s="8">
        <f>VLOOKUP(C6,Referensi!$B$5:$C$14,2,FALSE)*Persediaan!F6</f>
        <v>240840000</v>
      </c>
      <c r="H6" s="33">
        <f>SUMIF('Jurnal Penjualan'!$D$2:$D$235,C6,'Jurnal Penjualan'!$F$2:$F$235)</f>
        <v>531</v>
      </c>
      <c r="I6" s="34">
        <f>VLOOKUP(C6,Referensi!$B$5:$C$14,2,FALSE)*Persediaan!H6</f>
        <v>286740000</v>
      </c>
      <c r="J6" s="36">
        <f t="shared" ref="J6:J14" si="0">D6+F6-H6</f>
        <v>40</v>
      </c>
      <c r="K6" s="37">
        <f>VLOOKUP(C6,Referensi!$B$5:$C$14,2,FALSE)*Persediaan!J6</f>
        <v>21600000</v>
      </c>
    </row>
    <row r="7" spans="3:11" x14ac:dyDescent="0.4">
      <c r="C7" s="31" t="s">
        <v>244</v>
      </c>
      <c r="D7" s="11">
        <v>362</v>
      </c>
      <c r="E7" s="12">
        <f>VLOOKUP(C7,Referensi!$B$5:$C$14,2,FALSE)*Persediaan!D7</f>
        <v>342090000</v>
      </c>
      <c r="F7" s="9">
        <f>SUMIF('Jurnal Pembelian'!$D$2:$D$106,Persediaan!C7,'Jurnal Pembelian'!$F$2:$F$106)</f>
        <v>169</v>
      </c>
      <c r="G7" s="8">
        <f>VLOOKUP(C7,Referensi!$B$5:$C$14,2,FALSE)*Persediaan!F7</f>
        <v>159705000</v>
      </c>
      <c r="H7" s="33">
        <f>SUMIF('Jurnal Penjualan'!$D$2:$D$235,C7,'Jurnal Penjualan'!$F$2:$F$235)</f>
        <v>486</v>
      </c>
      <c r="I7" s="34">
        <f>VLOOKUP(C7,Referensi!$B$5:$C$14,2,FALSE)*Persediaan!H7</f>
        <v>459270000</v>
      </c>
      <c r="J7" s="36">
        <f t="shared" si="0"/>
        <v>45</v>
      </c>
      <c r="K7" s="37">
        <f>VLOOKUP(C7,Referensi!$B$5:$C$14,2,FALSE)*Persediaan!J7</f>
        <v>42525000</v>
      </c>
    </row>
    <row r="8" spans="3:11" x14ac:dyDescent="0.4">
      <c r="C8" s="31" t="s">
        <v>245</v>
      </c>
      <c r="D8" s="11">
        <v>135</v>
      </c>
      <c r="E8" s="12">
        <f>VLOOKUP(C8,Referensi!$B$5:$C$14,2,FALSE)*Persediaan!D8</f>
        <v>97200000</v>
      </c>
      <c r="F8" s="9">
        <f>SUMIF('Jurnal Pembelian'!$D$2:$D$106,Persediaan!C8,'Jurnal Pembelian'!$F$2:$F$106)</f>
        <v>363</v>
      </c>
      <c r="G8" s="8">
        <f>VLOOKUP(C8,Referensi!$B$5:$C$14,2,FALSE)*Persediaan!F8</f>
        <v>261360000</v>
      </c>
      <c r="H8" s="33">
        <f>SUMIF('Jurnal Penjualan'!$D$2:$D$235,C8,'Jurnal Penjualan'!$F$2:$F$235)</f>
        <v>456</v>
      </c>
      <c r="I8" s="34">
        <f>VLOOKUP(C8,Referensi!$B$5:$C$14,2,FALSE)*Persediaan!H8</f>
        <v>328320000</v>
      </c>
      <c r="J8" s="36">
        <f t="shared" si="0"/>
        <v>42</v>
      </c>
      <c r="K8" s="37">
        <f>VLOOKUP(C8,Referensi!$B$5:$C$14,2,FALSE)*Persediaan!J8</f>
        <v>30240000</v>
      </c>
    </row>
    <row r="9" spans="3:11" x14ac:dyDescent="0.4">
      <c r="C9" s="31" t="s">
        <v>246</v>
      </c>
      <c r="D9" s="11">
        <v>176</v>
      </c>
      <c r="E9" s="12">
        <f>VLOOKUP(C9,Referensi!$B$5:$C$14,2,FALSE)*Persediaan!D9</f>
        <v>99000000</v>
      </c>
      <c r="F9" s="9">
        <f>SUMIF('Jurnal Pembelian'!$D$2:$D$106,Persediaan!C9,'Jurnal Pembelian'!$F$2:$F$106)</f>
        <v>322</v>
      </c>
      <c r="G9" s="8">
        <f>VLOOKUP(C9,Referensi!$B$5:$C$14,2,FALSE)*Persediaan!F9</f>
        <v>181125000</v>
      </c>
      <c r="H9" s="33">
        <f>SUMIF('Jurnal Penjualan'!$D$2:$D$235,C9,'Jurnal Penjualan'!$F$2:$F$235)</f>
        <v>461</v>
      </c>
      <c r="I9" s="34">
        <f>VLOOKUP(C9,Referensi!$B$5:$C$14,2,FALSE)*Persediaan!H9</f>
        <v>259312500</v>
      </c>
      <c r="J9" s="36">
        <f t="shared" si="0"/>
        <v>37</v>
      </c>
      <c r="K9" s="37">
        <f>VLOOKUP(C9,Referensi!$B$5:$C$14,2,FALSE)*Persediaan!J9</f>
        <v>20812500</v>
      </c>
    </row>
    <row r="10" spans="3:11" x14ac:dyDescent="0.4">
      <c r="C10" s="31" t="s">
        <v>247</v>
      </c>
      <c r="D10" s="11">
        <v>80</v>
      </c>
      <c r="E10" s="12">
        <f>VLOOKUP(C10,Referensi!$B$5:$C$14,2,FALSE)*Persediaan!D10</f>
        <v>39600000</v>
      </c>
      <c r="F10" s="9">
        <f>SUMIF('Jurnal Pembelian'!$D$2:$D$106,Persediaan!C10,'Jurnal Pembelian'!$F$2:$F$106)</f>
        <v>332</v>
      </c>
      <c r="G10" s="8">
        <f>VLOOKUP(C10,Referensi!$B$5:$C$14,2,FALSE)*Persediaan!F10</f>
        <v>164340000</v>
      </c>
      <c r="H10" s="33">
        <f>SUMIF('Jurnal Penjualan'!$D$2:$D$235,C10,'Jurnal Penjualan'!$F$2:$F$235)</f>
        <v>374</v>
      </c>
      <c r="I10" s="34">
        <f>VLOOKUP(C10,Referensi!$B$5:$C$14,2,FALSE)*Persediaan!H10</f>
        <v>185130000</v>
      </c>
      <c r="J10" s="36">
        <f t="shared" si="0"/>
        <v>38</v>
      </c>
      <c r="K10" s="37">
        <f>VLOOKUP(C10,Referensi!$B$5:$C$14,2,FALSE)*Persediaan!J10</f>
        <v>18810000</v>
      </c>
    </row>
    <row r="11" spans="3:11" x14ac:dyDescent="0.4">
      <c r="C11" s="31" t="s">
        <v>248</v>
      </c>
      <c r="D11" s="11">
        <v>39</v>
      </c>
      <c r="E11" s="12">
        <f>VLOOKUP(C11,Referensi!$B$5:$C$14,2,FALSE)*Persediaan!D11</f>
        <v>14040000</v>
      </c>
      <c r="F11" s="9">
        <f>SUMIF('Jurnal Pembelian'!$D$2:$D$106,Persediaan!C11,'Jurnal Pembelian'!$F$2:$F$106)</f>
        <v>467</v>
      </c>
      <c r="G11" s="8">
        <f>VLOOKUP(C11,Referensi!$B$5:$C$14,2,FALSE)*Persediaan!F11</f>
        <v>168120000</v>
      </c>
      <c r="H11" s="33">
        <f>SUMIF('Jurnal Penjualan'!$D$2:$D$235,C11,'Jurnal Penjualan'!$F$2:$F$235)</f>
        <v>424</v>
      </c>
      <c r="I11" s="34">
        <f>VLOOKUP(C11,Referensi!$B$5:$C$14,2,FALSE)*Persediaan!H11</f>
        <v>152640000</v>
      </c>
      <c r="J11" s="36">
        <f t="shared" si="0"/>
        <v>82</v>
      </c>
      <c r="K11" s="37">
        <f>VLOOKUP(C11,Referensi!$B$5:$C$14,2,FALSE)*Persediaan!J11</f>
        <v>29520000</v>
      </c>
    </row>
    <row r="12" spans="3:11" x14ac:dyDescent="0.4">
      <c r="C12" s="31" t="s">
        <v>249</v>
      </c>
      <c r="D12" s="11">
        <v>23</v>
      </c>
      <c r="E12" s="12">
        <f>VLOOKUP(C12,Referensi!$B$5:$C$14,2,FALSE)*Persediaan!D12</f>
        <v>11902500</v>
      </c>
      <c r="F12" s="9">
        <f>SUMIF('Jurnal Pembelian'!$D$2:$D$106,Persediaan!C12,'Jurnal Pembelian'!$F$2:$F$106)</f>
        <v>452</v>
      </c>
      <c r="G12" s="8">
        <f>VLOOKUP(C12,Referensi!$B$5:$C$14,2,FALSE)*Persediaan!F12</f>
        <v>233910000</v>
      </c>
      <c r="H12" s="33">
        <f>SUMIF('Jurnal Penjualan'!$D$2:$D$235,C12,'Jurnal Penjualan'!$F$2:$F$235)</f>
        <v>359</v>
      </c>
      <c r="I12" s="34">
        <f>VLOOKUP(C12,Referensi!$B$5:$C$14,2,FALSE)*Persediaan!H12</f>
        <v>185782500</v>
      </c>
      <c r="J12" s="36">
        <f t="shared" si="0"/>
        <v>116</v>
      </c>
      <c r="K12" s="37">
        <f>VLOOKUP(C12,Referensi!$B$5:$C$14,2,FALSE)*Persediaan!J12</f>
        <v>60030000</v>
      </c>
    </row>
    <row r="13" spans="3:11" x14ac:dyDescent="0.4">
      <c r="C13" s="31" t="s">
        <v>250</v>
      </c>
      <c r="D13" s="11">
        <v>589</v>
      </c>
      <c r="E13" s="12">
        <f>VLOOKUP(C13,Referensi!$B$5:$C$14,2,FALSE)*Persediaan!D13</f>
        <v>702382500</v>
      </c>
      <c r="F13" s="9">
        <f>SUMIF('Jurnal Pembelian'!$D$2:$D$106,Persediaan!C13,'Jurnal Pembelian'!$F$2:$F$106)</f>
        <v>168</v>
      </c>
      <c r="G13" s="8">
        <f>VLOOKUP(C13,Referensi!$B$5:$C$14,2,FALSE)*Persediaan!F13</f>
        <v>200340000</v>
      </c>
      <c r="H13" s="33">
        <f>SUMIF('Jurnal Penjualan'!$D$2:$D$235,C13,'Jurnal Penjualan'!$F$2:$F$235)</f>
        <v>732</v>
      </c>
      <c r="I13" s="34">
        <f>VLOOKUP(C13,Referensi!$B$5:$C$14,2,FALSE)*Persediaan!H13</f>
        <v>872910000</v>
      </c>
      <c r="J13" s="36">
        <f t="shared" si="0"/>
        <v>25</v>
      </c>
      <c r="K13" s="37">
        <f>VLOOKUP(C13,Referensi!$B$5:$C$14,2,FALSE)*Persediaan!J13</f>
        <v>29812500</v>
      </c>
    </row>
    <row r="14" spans="3:11" x14ac:dyDescent="0.4">
      <c r="C14" s="31" t="s">
        <v>251</v>
      </c>
      <c r="D14" s="11">
        <v>82</v>
      </c>
      <c r="E14" s="12">
        <f>VLOOKUP(C14,Referensi!$B$5:$C$14,2,FALSE)*Persediaan!D14</f>
        <v>110700000</v>
      </c>
      <c r="F14" s="9">
        <f>SUMIF('Jurnal Pembelian'!$D$2:$D$106,Persediaan!C14,'Jurnal Pembelian'!$F$2:$F$106)</f>
        <v>377</v>
      </c>
      <c r="G14" s="8">
        <f>VLOOKUP(C14,Referensi!$B$5:$C$14,2,FALSE)*Persediaan!F14</f>
        <v>508950000</v>
      </c>
      <c r="H14" s="33">
        <f>SUMIF('Jurnal Penjualan'!$D$2:$D$235,C14,'Jurnal Penjualan'!$F$2:$F$235)</f>
        <v>442</v>
      </c>
      <c r="I14" s="34">
        <f>VLOOKUP(C14,Referensi!$B$5:$C$14,2,FALSE)*Persediaan!H14</f>
        <v>596700000</v>
      </c>
      <c r="J14" s="36">
        <f t="shared" si="0"/>
        <v>17</v>
      </c>
      <c r="K14" s="37">
        <f>VLOOKUP(C14,Referensi!$B$5:$C$14,2,FALSE)*Persediaan!J14</f>
        <v>22950000</v>
      </c>
    </row>
    <row r="15" spans="3:11" x14ac:dyDescent="0.4">
      <c r="C15" s="29" t="s">
        <v>338</v>
      </c>
      <c r="D15" s="30">
        <f>SUM(D5:D14)</f>
        <v>1637</v>
      </c>
      <c r="E15" s="30">
        <f>SUM(E5:E14)</f>
        <v>1501965000</v>
      </c>
      <c r="F15" s="30">
        <f t="shared" ref="F15:K15" si="1">SUM(F5:F14)</f>
        <v>4061</v>
      </c>
      <c r="G15" s="30">
        <f t="shared" si="1"/>
        <v>2770065000</v>
      </c>
      <c r="H15" s="30">
        <f t="shared" si="1"/>
        <v>4678</v>
      </c>
      <c r="I15" s="30">
        <f t="shared" si="1"/>
        <v>3605580000</v>
      </c>
      <c r="J15" s="30">
        <f t="shared" si="1"/>
        <v>1020</v>
      </c>
      <c r="K15" s="30">
        <f t="shared" si="1"/>
        <v>666450000</v>
      </c>
    </row>
  </sheetData>
  <mergeCells count="4">
    <mergeCell ref="F3:G3"/>
    <mergeCell ref="H3:I3"/>
    <mergeCell ref="D3:E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957A-1041-4DF3-94DA-A55FB29D273B}">
  <dimension ref="A1:F185"/>
  <sheetViews>
    <sheetView workbookViewId="0">
      <selection activeCell="F4" sqref="F4:F13"/>
    </sheetView>
  </sheetViews>
  <sheetFormatPr defaultRowHeight="14.6" x14ac:dyDescent="0.4"/>
  <cols>
    <col min="2" max="2" width="7" bestFit="1" customWidth="1"/>
    <col min="3" max="3" width="12.23046875" bestFit="1" customWidth="1"/>
    <col min="4" max="4" width="11.84375" bestFit="1" customWidth="1"/>
    <col min="5" max="5" width="11.4609375" bestFit="1" customWidth="1"/>
    <col min="6" max="6" width="11.69140625" bestFit="1" customWidth="1"/>
  </cols>
  <sheetData>
    <row r="1" spans="1:6" x14ac:dyDescent="0.4">
      <c r="B1" s="65" t="s">
        <v>0</v>
      </c>
      <c r="C1" s="66" t="s">
        <v>346</v>
      </c>
      <c r="D1" s="66" t="s">
        <v>341</v>
      </c>
      <c r="E1" s="66" t="s">
        <v>479</v>
      </c>
      <c r="F1" s="67" t="s">
        <v>482</v>
      </c>
    </row>
    <row r="2" spans="1:6" x14ac:dyDescent="0.4">
      <c r="A2" s="56"/>
      <c r="B2" s="58">
        <v>43831</v>
      </c>
      <c r="C2" s="57" t="s">
        <v>347</v>
      </c>
      <c r="D2" s="5" t="s">
        <v>525</v>
      </c>
      <c r="E2" s="7">
        <v>5000000</v>
      </c>
      <c r="F2" s="59">
        <v>600000</v>
      </c>
    </row>
    <row r="3" spans="1:6" x14ac:dyDescent="0.4">
      <c r="A3" s="56"/>
      <c r="B3" s="58">
        <v>43831</v>
      </c>
      <c r="C3" s="57" t="s">
        <v>348</v>
      </c>
      <c r="D3" s="5" t="s">
        <v>526</v>
      </c>
      <c r="E3" s="7">
        <v>5000000</v>
      </c>
      <c r="F3" s="59">
        <v>1050000</v>
      </c>
    </row>
    <row r="4" spans="1:6" x14ac:dyDescent="0.4">
      <c r="A4" s="56"/>
      <c r="B4" s="58">
        <v>43831</v>
      </c>
      <c r="C4" s="57" t="s">
        <v>349</v>
      </c>
      <c r="D4" s="5" t="s">
        <v>527</v>
      </c>
      <c r="E4" s="7">
        <v>3500000</v>
      </c>
      <c r="F4" s="59">
        <v>385000</v>
      </c>
    </row>
    <row r="5" spans="1:6" x14ac:dyDescent="0.4">
      <c r="A5" s="56"/>
      <c r="B5" s="58">
        <v>43831</v>
      </c>
      <c r="C5" s="57" t="s">
        <v>350</v>
      </c>
      <c r="D5" s="5" t="s">
        <v>528</v>
      </c>
      <c r="E5" s="7">
        <v>3500000</v>
      </c>
      <c r="F5" s="59">
        <v>455000</v>
      </c>
    </row>
    <row r="6" spans="1:6" x14ac:dyDescent="0.4">
      <c r="A6" s="56"/>
      <c r="B6" s="58">
        <v>43831</v>
      </c>
      <c r="C6" s="57" t="s">
        <v>351</v>
      </c>
      <c r="D6" s="5" t="s">
        <v>529</v>
      </c>
      <c r="E6" s="7">
        <v>5000000</v>
      </c>
      <c r="F6" s="59">
        <v>150000</v>
      </c>
    </row>
    <row r="7" spans="1:6" x14ac:dyDescent="0.4">
      <c r="A7" s="56"/>
      <c r="B7" s="58">
        <v>43831</v>
      </c>
      <c r="C7" s="57" t="s">
        <v>352</v>
      </c>
      <c r="D7" s="5" t="s">
        <v>530</v>
      </c>
      <c r="E7" s="7">
        <v>3500000</v>
      </c>
      <c r="F7" s="59">
        <v>595000</v>
      </c>
    </row>
    <row r="8" spans="1:6" x14ac:dyDescent="0.4">
      <c r="A8" s="56"/>
      <c r="B8" s="58">
        <v>43831</v>
      </c>
      <c r="C8" s="57" t="s">
        <v>353</v>
      </c>
      <c r="D8" s="5" t="s">
        <v>531</v>
      </c>
      <c r="E8" s="7">
        <v>3500000</v>
      </c>
      <c r="F8" s="59">
        <v>455000</v>
      </c>
    </row>
    <row r="9" spans="1:6" x14ac:dyDescent="0.4">
      <c r="A9" s="56"/>
      <c r="B9" s="58">
        <v>43831</v>
      </c>
      <c r="C9" s="57" t="s">
        <v>354</v>
      </c>
      <c r="D9" s="5" t="s">
        <v>532</v>
      </c>
      <c r="E9" s="7">
        <v>3500000</v>
      </c>
      <c r="F9" s="59">
        <v>105000</v>
      </c>
    </row>
    <row r="10" spans="1:6" x14ac:dyDescent="0.4">
      <c r="A10" s="56"/>
      <c r="B10" s="58">
        <v>43831</v>
      </c>
      <c r="C10" s="57" t="s">
        <v>355</v>
      </c>
      <c r="D10" s="5" t="s">
        <v>533</v>
      </c>
      <c r="E10" s="7">
        <v>3500000</v>
      </c>
      <c r="F10" s="59">
        <v>0</v>
      </c>
    </row>
    <row r="11" spans="1:6" x14ac:dyDescent="0.4">
      <c r="A11" s="56"/>
      <c r="B11" s="58">
        <v>43831</v>
      </c>
      <c r="C11" s="57" t="s">
        <v>356</v>
      </c>
      <c r="D11" s="5" t="s">
        <v>534</v>
      </c>
      <c r="E11" s="7">
        <v>3500000</v>
      </c>
      <c r="F11" s="59">
        <v>840000</v>
      </c>
    </row>
    <row r="12" spans="1:6" x14ac:dyDescent="0.4">
      <c r="A12" s="56"/>
      <c r="B12" s="58">
        <v>43831</v>
      </c>
      <c r="C12" s="57" t="s">
        <v>357</v>
      </c>
      <c r="D12" s="5" t="s">
        <v>535</v>
      </c>
      <c r="E12" s="7">
        <v>3500000</v>
      </c>
      <c r="F12" s="59">
        <v>210000</v>
      </c>
    </row>
    <row r="13" spans="1:6" x14ac:dyDescent="0.4">
      <c r="A13" s="56"/>
      <c r="B13" s="58">
        <v>43831</v>
      </c>
      <c r="C13" s="57" t="s">
        <v>358</v>
      </c>
      <c r="D13" s="5" t="s">
        <v>536</v>
      </c>
      <c r="E13" s="7">
        <v>3500000</v>
      </c>
      <c r="F13" s="59">
        <v>770000</v>
      </c>
    </row>
    <row r="14" spans="1:6" x14ac:dyDescent="0.4">
      <c r="A14" s="56"/>
      <c r="B14" s="58">
        <v>43862</v>
      </c>
      <c r="C14" s="57" t="s">
        <v>359</v>
      </c>
      <c r="D14" s="5" t="s">
        <v>525</v>
      </c>
      <c r="E14" s="7">
        <v>5000000</v>
      </c>
      <c r="F14" s="59">
        <v>0</v>
      </c>
    </row>
    <row r="15" spans="1:6" x14ac:dyDescent="0.4">
      <c r="A15" s="56"/>
      <c r="B15" s="58">
        <v>43862</v>
      </c>
      <c r="C15" s="57" t="s">
        <v>360</v>
      </c>
      <c r="D15" s="5" t="s">
        <v>526</v>
      </c>
      <c r="E15" s="7">
        <v>5000000</v>
      </c>
      <c r="F15" s="59">
        <v>450000</v>
      </c>
    </row>
    <row r="16" spans="1:6" x14ac:dyDescent="0.4">
      <c r="A16" s="56"/>
      <c r="B16" s="58">
        <v>43862</v>
      </c>
      <c r="C16" s="57" t="s">
        <v>361</v>
      </c>
      <c r="D16" s="5" t="s">
        <v>527</v>
      </c>
      <c r="E16" s="7">
        <v>3500000</v>
      </c>
      <c r="F16" s="59">
        <v>280000</v>
      </c>
    </row>
    <row r="17" spans="1:6" x14ac:dyDescent="0.4">
      <c r="A17" s="56"/>
      <c r="B17" s="58">
        <v>43862</v>
      </c>
      <c r="C17" s="57" t="s">
        <v>362</v>
      </c>
      <c r="D17" s="5" t="s">
        <v>528</v>
      </c>
      <c r="E17" s="7">
        <v>3500000</v>
      </c>
      <c r="F17" s="59">
        <v>420000</v>
      </c>
    </row>
    <row r="18" spans="1:6" x14ac:dyDescent="0.4">
      <c r="A18" s="56"/>
      <c r="B18" s="58">
        <v>43862</v>
      </c>
      <c r="C18" s="57" t="s">
        <v>363</v>
      </c>
      <c r="D18" s="5" t="s">
        <v>529</v>
      </c>
      <c r="E18" s="7">
        <v>5000000</v>
      </c>
      <c r="F18" s="59">
        <v>1000000</v>
      </c>
    </row>
    <row r="19" spans="1:6" x14ac:dyDescent="0.4">
      <c r="A19" s="56"/>
      <c r="B19" s="58">
        <v>43862</v>
      </c>
      <c r="C19" s="57" t="s">
        <v>364</v>
      </c>
      <c r="D19" s="5" t="s">
        <v>530</v>
      </c>
      <c r="E19" s="7">
        <v>3500000</v>
      </c>
      <c r="F19" s="59">
        <v>455000</v>
      </c>
    </row>
    <row r="20" spans="1:6" x14ac:dyDescent="0.4">
      <c r="A20" s="56"/>
      <c r="B20" s="58">
        <v>43862</v>
      </c>
      <c r="C20" s="57" t="s">
        <v>365</v>
      </c>
      <c r="D20" s="5" t="s">
        <v>531</v>
      </c>
      <c r="E20" s="7">
        <v>3500000</v>
      </c>
      <c r="F20" s="59">
        <v>735000</v>
      </c>
    </row>
    <row r="21" spans="1:6" x14ac:dyDescent="0.4">
      <c r="A21" s="56"/>
      <c r="B21" s="58">
        <v>43862</v>
      </c>
      <c r="C21" s="57" t="s">
        <v>366</v>
      </c>
      <c r="D21" s="5" t="s">
        <v>532</v>
      </c>
      <c r="E21" s="7">
        <v>3500000</v>
      </c>
      <c r="F21" s="59">
        <v>560000</v>
      </c>
    </row>
    <row r="22" spans="1:6" x14ac:dyDescent="0.4">
      <c r="A22" s="56"/>
      <c r="B22" s="58">
        <v>43862</v>
      </c>
      <c r="C22" s="57" t="s">
        <v>367</v>
      </c>
      <c r="D22" s="5" t="s">
        <v>533</v>
      </c>
      <c r="E22" s="7">
        <v>3500000</v>
      </c>
      <c r="F22" s="59">
        <v>455000</v>
      </c>
    </row>
    <row r="23" spans="1:6" x14ac:dyDescent="0.4">
      <c r="A23" s="56"/>
      <c r="B23" s="58">
        <v>43862</v>
      </c>
      <c r="C23" s="57" t="s">
        <v>368</v>
      </c>
      <c r="D23" s="5" t="s">
        <v>534</v>
      </c>
      <c r="E23" s="7">
        <v>3500000</v>
      </c>
      <c r="F23" s="59">
        <v>490000</v>
      </c>
    </row>
    <row r="24" spans="1:6" x14ac:dyDescent="0.4">
      <c r="A24" s="56"/>
      <c r="B24" s="58">
        <v>43862</v>
      </c>
      <c r="C24" s="57" t="s">
        <v>369</v>
      </c>
      <c r="D24" s="5" t="s">
        <v>535</v>
      </c>
      <c r="E24" s="7">
        <v>3500000</v>
      </c>
      <c r="F24" s="59">
        <v>525000</v>
      </c>
    </row>
    <row r="25" spans="1:6" x14ac:dyDescent="0.4">
      <c r="A25" s="56"/>
      <c r="B25" s="58">
        <v>43862</v>
      </c>
      <c r="C25" s="57" t="s">
        <v>370</v>
      </c>
      <c r="D25" s="5" t="s">
        <v>536</v>
      </c>
      <c r="E25" s="7">
        <v>3500000</v>
      </c>
      <c r="F25" s="59">
        <v>175000</v>
      </c>
    </row>
    <row r="26" spans="1:6" x14ac:dyDescent="0.4">
      <c r="A26" s="56"/>
      <c r="B26" s="58">
        <v>43891</v>
      </c>
      <c r="C26" s="57" t="s">
        <v>371</v>
      </c>
      <c r="D26" s="5" t="s">
        <v>525</v>
      </c>
      <c r="E26" s="7">
        <v>5000000</v>
      </c>
      <c r="F26" s="59">
        <v>700000</v>
      </c>
    </row>
    <row r="27" spans="1:6" x14ac:dyDescent="0.4">
      <c r="A27" s="56"/>
      <c r="B27" s="58">
        <v>43891</v>
      </c>
      <c r="C27" s="57" t="s">
        <v>372</v>
      </c>
      <c r="D27" s="5" t="s">
        <v>526</v>
      </c>
      <c r="E27" s="7">
        <v>5000000</v>
      </c>
      <c r="F27" s="59">
        <v>650000</v>
      </c>
    </row>
    <row r="28" spans="1:6" x14ac:dyDescent="0.4">
      <c r="A28" s="56"/>
      <c r="B28" s="58">
        <v>43891</v>
      </c>
      <c r="C28" s="57" t="s">
        <v>373</v>
      </c>
      <c r="D28" s="5" t="s">
        <v>527</v>
      </c>
      <c r="E28" s="7">
        <v>3500000</v>
      </c>
      <c r="F28" s="59">
        <v>70000</v>
      </c>
    </row>
    <row r="29" spans="1:6" x14ac:dyDescent="0.4">
      <c r="A29" s="56"/>
      <c r="B29" s="58">
        <v>43891</v>
      </c>
      <c r="C29" s="57" t="s">
        <v>374</v>
      </c>
      <c r="D29" s="5" t="s">
        <v>528</v>
      </c>
      <c r="E29" s="7">
        <v>3500000</v>
      </c>
      <c r="F29" s="59">
        <v>315000</v>
      </c>
    </row>
    <row r="30" spans="1:6" x14ac:dyDescent="0.4">
      <c r="A30" s="56"/>
      <c r="B30" s="58">
        <v>43891</v>
      </c>
      <c r="C30" s="57" t="s">
        <v>375</v>
      </c>
      <c r="D30" s="5" t="s">
        <v>529</v>
      </c>
      <c r="E30" s="7">
        <v>5000000</v>
      </c>
      <c r="F30" s="59">
        <v>1050000</v>
      </c>
    </row>
    <row r="31" spans="1:6" x14ac:dyDescent="0.4">
      <c r="A31" s="56"/>
      <c r="B31" s="58">
        <v>43891</v>
      </c>
      <c r="C31" s="57" t="s">
        <v>376</v>
      </c>
      <c r="D31" s="5" t="s">
        <v>530</v>
      </c>
      <c r="E31" s="7">
        <v>3500000</v>
      </c>
      <c r="F31" s="59">
        <v>70000</v>
      </c>
    </row>
    <row r="32" spans="1:6" x14ac:dyDescent="0.4">
      <c r="A32" s="56"/>
      <c r="B32" s="58">
        <v>43891</v>
      </c>
      <c r="C32" s="57" t="s">
        <v>377</v>
      </c>
      <c r="D32" s="5" t="s">
        <v>531</v>
      </c>
      <c r="E32" s="7">
        <v>3500000</v>
      </c>
      <c r="F32" s="59">
        <v>385000</v>
      </c>
    </row>
    <row r="33" spans="1:6" x14ac:dyDescent="0.4">
      <c r="A33" s="56"/>
      <c r="B33" s="58">
        <v>43891</v>
      </c>
      <c r="C33" s="57" t="s">
        <v>378</v>
      </c>
      <c r="D33" s="5" t="s">
        <v>532</v>
      </c>
      <c r="E33" s="7">
        <v>3500000</v>
      </c>
      <c r="F33" s="59">
        <v>350000</v>
      </c>
    </row>
    <row r="34" spans="1:6" x14ac:dyDescent="0.4">
      <c r="A34" s="56"/>
      <c r="B34" s="58">
        <v>43891</v>
      </c>
      <c r="C34" s="57" t="s">
        <v>379</v>
      </c>
      <c r="D34" s="5" t="s">
        <v>533</v>
      </c>
      <c r="E34" s="7">
        <v>3500000</v>
      </c>
      <c r="F34" s="59">
        <v>175000</v>
      </c>
    </row>
    <row r="35" spans="1:6" x14ac:dyDescent="0.4">
      <c r="A35" s="56"/>
      <c r="B35" s="58">
        <v>43891</v>
      </c>
      <c r="C35" s="57" t="s">
        <v>380</v>
      </c>
      <c r="D35" s="5" t="s">
        <v>534</v>
      </c>
      <c r="E35" s="7">
        <v>3500000</v>
      </c>
      <c r="F35" s="59">
        <v>595000</v>
      </c>
    </row>
    <row r="36" spans="1:6" x14ac:dyDescent="0.4">
      <c r="A36" s="56"/>
      <c r="B36" s="58">
        <v>43891</v>
      </c>
      <c r="C36" s="57" t="s">
        <v>381</v>
      </c>
      <c r="D36" s="5" t="s">
        <v>535</v>
      </c>
      <c r="E36" s="7">
        <v>3500000</v>
      </c>
      <c r="F36" s="59">
        <v>350000</v>
      </c>
    </row>
    <row r="37" spans="1:6" x14ac:dyDescent="0.4">
      <c r="A37" s="56"/>
      <c r="B37" s="58">
        <v>43891</v>
      </c>
      <c r="C37" s="57" t="s">
        <v>382</v>
      </c>
      <c r="D37" s="5" t="s">
        <v>536</v>
      </c>
      <c r="E37" s="7">
        <v>3500000</v>
      </c>
      <c r="F37" s="59">
        <v>630000</v>
      </c>
    </row>
    <row r="38" spans="1:6" x14ac:dyDescent="0.4">
      <c r="A38" s="56"/>
      <c r="B38" s="58">
        <v>43922</v>
      </c>
      <c r="C38" s="57" t="s">
        <v>383</v>
      </c>
      <c r="D38" s="5" t="s">
        <v>525</v>
      </c>
      <c r="E38" s="7">
        <v>5000000</v>
      </c>
      <c r="F38" s="59">
        <v>0</v>
      </c>
    </row>
    <row r="39" spans="1:6" x14ac:dyDescent="0.4">
      <c r="A39" s="56"/>
      <c r="B39" s="58">
        <v>43922</v>
      </c>
      <c r="C39" s="57" t="s">
        <v>384</v>
      </c>
      <c r="D39" s="5" t="s">
        <v>526</v>
      </c>
      <c r="E39" s="7">
        <v>5000000</v>
      </c>
      <c r="F39" s="59">
        <v>550000</v>
      </c>
    </row>
    <row r="40" spans="1:6" x14ac:dyDescent="0.4">
      <c r="A40" s="56"/>
      <c r="B40" s="58">
        <v>43922</v>
      </c>
      <c r="C40" s="57" t="s">
        <v>385</v>
      </c>
      <c r="D40" s="5" t="s">
        <v>527</v>
      </c>
      <c r="E40" s="7">
        <v>3500000</v>
      </c>
      <c r="F40" s="59">
        <v>210000</v>
      </c>
    </row>
    <row r="41" spans="1:6" x14ac:dyDescent="0.4">
      <c r="A41" s="56"/>
      <c r="B41" s="58">
        <v>43922</v>
      </c>
      <c r="C41" s="57" t="s">
        <v>386</v>
      </c>
      <c r="D41" s="5" t="s">
        <v>528</v>
      </c>
      <c r="E41" s="7">
        <v>3500000</v>
      </c>
      <c r="F41" s="59">
        <v>105000</v>
      </c>
    </row>
    <row r="42" spans="1:6" x14ac:dyDescent="0.4">
      <c r="A42" s="56"/>
      <c r="B42" s="58">
        <v>43922</v>
      </c>
      <c r="C42" s="57" t="s">
        <v>387</v>
      </c>
      <c r="D42" s="5" t="s">
        <v>529</v>
      </c>
      <c r="E42" s="7">
        <v>5000000</v>
      </c>
      <c r="F42" s="59">
        <v>50000</v>
      </c>
    </row>
    <row r="43" spans="1:6" x14ac:dyDescent="0.4">
      <c r="A43" s="56"/>
      <c r="B43" s="58">
        <v>43922</v>
      </c>
      <c r="C43" s="57" t="s">
        <v>388</v>
      </c>
      <c r="D43" s="5" t="s">
        <v>530</v>
      </c>
      <c r="E43" s="7">
        <v>3500000</v>
      </c>
      <c r="F43" s="59">
        <v>525000</v>
      </c>
    </row>
    <row r="44" spans="1:6" x14ac:dyDescent="0.4">
      <c r="A44" s="56"/>
      <c r="B44" s="58">
        <v>43922</v>
      </c>
      <c r="C44" s="57" t="s">
        <v>389</v>
      </c>
      <c r="D44" s="5" t="s">
        <v>531</v>
      </c>
      <c r="E44" s="7">
        <v>3500000</v>
      </c>
      <c r="F44" s="59">
        <v>700000</v>
      </c>
    </row>
    <row r="45" spans="1:6" x14ac:dyDescent="0.4">
      <c r="A45" s="56"/>
      <c r="B45" s="58">
        <v>43922</v>
      </c>
      <c r="C45" s="57" t="s">
        <v>390</v>
      </c>
      <c r="D45" s="5" t="s">
        <v>532</v>
      </c>
      <c r="E45" s="7">
        <v>3500000</v>
      </c>
      <c r="F45" s="59">
        <v>700000</v>
      </c>
    </row>
    <row r="46" spans="1:6" x14ac:dyDescent="0.4">
      <c r="A46" s="56"/>
      <c r="B46" s="58">
        <v>43922</v>
      </c>
      <c r="C46" s="57" t="s">
        <v>391</v>
      </c>
      <c r="D46" s="5" t="s">
        <v>533</v>
      </c>
      <c r="E46" s="7">
        <v>3500000</v>
      </c>
      <c r="F46" s="59">
        <v>805000</v>
      </c>
    </row>
    <row r="47" spans="1:6" x14ac:dyDescent="0.4">
      <c r="A47" s="56"/>
      <c r="B47" s="58">
        <v>43922</v>
      </c>
      <c r="C47" s="57" t="s">
        <v>392</v>
      </c>
      <c r="D47" s="5" t="s">
        <v>534</v>
      </c>
      <c r="E47" s="7">
        <v>3500000</v>
      </c>
      <c r="F47" s="59">
        <v>840000</v>
      </c>
    </row>
    <row r="48" spans="1:6" x14ac:dyDescent="0.4">
      <c r="A48" s="56"/>
      <c r="B48" s="58">
        <v>43922</v>
      </c>
      <c r="C48" s="57" t="s">
        <v>393</v>
      </c>
      <c r="D48" s="5" t="s">
        <v>535</v>
      </c>
      <c r="E48" s="7">
        <v>3500000</v>
      </c>
      <c r="F48" s="59">
        <v>210000</v>
      </c>
    </row>
    <row r="49" spans="1:6" x14ac:dyDescent="0.4">
      <c r="A49" s="56"/>
      <c r="B49" s="58">
        <v>43922</v>
      </c>
      <c r="C49" s="57" t="s">
        <v>394</v>
      </c>
      <c r="D49" s="5" t="s">
        <v>536</v>
      </c>
      <c r="E49" s="7">
        <v>3500000</v>
      </c>
      <c r="F49" s="59">
        <v>875000</v>
      </c>
    </row>
    <row r="50" spans="1:6" x14ac:dyDescent="0.4">
      <c r="A50" s="56"/>
      <c r="B50" s="58">
        <v>43983</v>
      </c>
      <c r="C50" s="57" t="s">
        <v>395</v>
      </c>
      <c r="D50" s="5" t="s">
        <v>525</v>
      </c>
      <c r="E50" s="7">
        <v>5000000</v>
      </c>
      <c r="F50" s="59">
        <v>1250000</v>
      </c>
    </row>
    <row r="51" spans="1:6" x14ac:dyDescent="0.4">
      <c r="A51" s="56"/>
      <c r="B51" s="58">
        <v>43983</v>
      </c>
      <c r="C51" s="57" t="s">
        <v>396</v>
      </c>
      <c r="D51" s="5" t="s">
        <v>526</v>
      </c>
      <c r="E51" s="7">
        <v>5000000</v>
      </c>
      <c r="F51" s="59">
        <v>1050000</v>
      </c>
    </row>
    <row r="52" spans="1:6" x14ac:dyDescent="0.4">
      <c r="A52" s="56"/>
      <c r="B52" s="58">
        <v>43983</v>
      </c>
      <c r="C52" s="57" t="s">
        <v>397</v>
      </c>
      <c r="D52" s="5" t="s">
        <v>527</v>
      </c>
      <c r="E52" s="7">
        <v>3500000</v>
      </c>
      <c r="F52" s="59">
        <v>70000</v>
      </c>
    </row>
    <row r="53" spans="1:6" x14ac:dyDescent="0.4">
      <c r="A53" s="56"/>
      <c r="B53" s="58">
        <v>43983</v>
      </c>
      <c r="C53" s="57" t="s">
        <v>398</v>
      </c>
      <c r="D53" s="5" t="s">
        <v>528</v>
      </c>
      <c r="E53" s="7">
        <v>3500000</v>
      </c>
      <c r="F53" s="59">
        <v>315000</v>
      </c>
    </row>
    <row r="54" spans="1:6" x14ac:dyDescent="0.4">
      <c r="A54" s="56"/>
      <c r="B54" s="58">
        <v>43983</v>
      </c>
      <c r="C54" s="57" t="s">
        <v>399</v>
      </c>
      <c r="D54" s="5" t="s">
        <v>529</v>
      </c>
      <c r="E54" s="7">
        <v>5000000</v>
      </c>
      <c r="F54" s="59">
        <v>850000</v>
      </c>
    </row>
    <row r="55" spans="1:6" x14ac:dyDescent="0.4">
      <c r="A55" s="56"/>
      <c r="B55" s="58">
        <v>43983</v>
      </c>
      <c r="C55" s="57" t="s">
        <v>400</v>
      </c>
      <c r="D55" s="5" t="s">
        <v>530</v>
      </c>
      <c r="E55" s="7">
        <v>3500000</v>
      </c>
      <c r="F55" s="59">
        <v>385000</v>
      </c>
    </row>
    <row r="56" spans="1:6" x14ac:dyDescent="0.4">
      <c r="A56" s="56"/>
      <c r="B56" s="58">
        <v>43983</v>
      </c>
      <c r="C56" s="57" t="s">
        <v>401</v>
      </c>
      <c r="D56" s="5" t="s">
        <v>531</v>
      </c>
      <c r="E56" s="7">
        <v>3500000</v>
      </c>
      <c r="F56" s="59">
        <v>770000</v>
      </c>
    </row>
    <row r="57" spans="1:6" x14ac:dyDescent="0.4">
      <c r="A57" s="56"/>
      <c r="B57" s="58">
        <v>43983</v>
      </c>
      <c r="C57" s="57" t="s">
        <v>402</v>
      </c>
      <c r="D57" s="5" t="s">
        <v>532</v>
      </c>
      <c r="E57" s="7">
        <v>3500000</v>
      </c>
      <c r="F57" s="59">
        <v>105000</v>
      </c>
    </row>
    <row r="58" spans="1:6" x14ac:dyDescent="0.4">
      <c r="A58" s="56"/>
      <c r="B58" s="58">
        <v>43983</v>
      </c>
      <c r="C58" s="57" t="s">
        <v>403</v>
      </c>
      <c r="D58" s="5" t="s">
        <v>533</v>
      </c>
      <c r="E58" s="7">
        <v>3500000</v>
      </c>
      <c r="F58" s="59">
        <v>630000</v>
      </c>
    </row>
    <row r="59" spans="1:6" x14ac:dyDescent="0.4">
      <c r="A59" s="56"/>
      <c r="B59" s="58">
        <v>43983</v>
      </c>
      <c r="C59" s="57" t="s">
        <v>404</v>
      </c>
      <c r="D59" s="5" t="s">
        <v>534</v>
      </c>
      <c r="E59" s="7">
        <v>3500000</v>
      </c>
      <c r="F59" s="59">
        <v>70000</v>
      </c>
    </row>
    <row r="60" spans="1:6" x14ac:dyDescent="0.4">
      <c r="A60" s="56"/>
      <c r="B60" s="58">
        <v>43983</v>
      </c>
      <c r="C60" s="57" t="s">
        <v>405</v>
      </c>
      <c r="D60" s="5" t="s">
        <v>535</v>
      </c>
      <c r="E60" s="7">
        <v>3500000</v>
      </c>
      <c r="F60" s="59">
        <v>630000</v>
      </c>
    </row>
    <row r="61" spans="1:6" x14ac:dyDescent="0.4">
      <c r="A61" s="56"/>
      <c r="B61" s="58">
        <v>43983</v>
      </c>
      <c r="C61" s="57" t="s">
        <v>406</v>
      </c>
      <c r="D61" s="5" t="s">
        <v>536</v>
      </c>
      <c r="E61" s="7">
        <v>3500000</v>
      </c>
      <c r="F61" s="59">
        <v>140000</v>
      </c>
    </row>
    <row r="62" spans="1:6" x14ac:dyDescent="0.4">
      <c r="A62" s="56"/>
      <c r="B62" s="58">
        <v>44013</v>
      </c>
      <c r="C62" s="57" t="s">
        <v>407</v>
      </c>
      <c r="D62" s="5" t="s">
        <v>525</v>
      </c>
      <c r="E62" s="7">
        <v>5000000</v>
      </c>
      <c r="F62" s="59">
        <v>0</v>
      </c>
    </row>
    <row r="63" spans="1:6" x14ac:dyDescent="0.4">
      <c r="A63" s="56"/>
      <c r="B63" s="58">
        <v>44013</v>
      </c>
      <c r="C63" s="57" t="s">
        <v>408</v>
      </c>
      <c r="D63" s="5" t="s">
        <v>526</v>
      </c>
      <c r="E63" s="7">
        <v>5000000</v>
      </c>
      <c r="F63" s="59">
        <v>50000</v>
      </c>
    </row>
    <row r="64" spans="1:6" x14ac:dyDescent="0.4">
      <c r="A64" s="56"/>
      <c r="B64" s="58">
        <v>44013</v>
      </c>
      <c r="C64" s="57" t="s">
        <v>409</v>
      </c>
      <c r="D64" s="5" t="s">
        <v>527</v>
      </c>
      <c r="E64" s="7">
        <v>3500000</v>
      </c>
      <c r="F64" s="59">
        <v>35000</v>
      </c>
    </row>
    <row r="65" spans="1:6" x14ac:dyDescent="0.4">
      <c r="A65" s="56"/>
      <c r="B65" s="58">
        <v>44013</v>
      </c>
      <c r="C65" s="57" t="s">
        <v>410</v>
      </c>
      <c r="D65" s="5" t="s">
        <v>528</v>
      </c>
      <c r="E65" s="7">
        <v>3500000</v>
      </c>
      <c r="F65" s="59">
        <v>420000</v>
      </c>
    </row>
    <row r="66" spans="1:6" x14ac:dyDescent="0.4">
      <c r="A66" s="56"/>
      <c r="B66" s="58">
        <v>44013</v>
      </c>
      <c r="C66" s="57" t="s">
        <v>411</v>
      </c>
      <c r="D66" s="5" t="s">
        <v>529</v>
      </c>
      <c r="E66" s="7">
        <v>5000000</v>
      </c>
      <c r="F66" s="59">
        <v>1150000</v>
      </c>
    </row>
    <row r="67" spans="1:6" x14ac:dyDescent="0.4">
      <c r="A67" s="56"/>
      <c r="B67" s="58">
        <v>44013</v>
      </c>
      <c r="C67" s="57" t="s">
        <v>412</v>
      </c>
      <c r="D67" s="5" t="s">
        <v>530</v>
      </c>
      <c r="E67" s="7">
        <v>3500000</v>
      </c>
      <c r="F67" s="59">
        <v>560000</v>
      </c>
    </row>
    <row r="68" spans="1:6" x14ac:dyDescent="0.4">
      <c r="A68" s="56"/>
      <c r="B68" s="58">
        <v>44013</v>
      </c>
      <c r="C68" s="57" t="s">
        <v>413</v>
      </c>
      <c r="D68" s="5" t="s">
        <v>531</v>
      </c>
      <c r="E68" s="7">
        <v>3500000</v>
      </c>
      <c r="F68" s="59">
        <v>385000</v>
      </c>
    </row>
    <row r="69" spans="1:6" x14ac:dyDescent="0.4">
      <c r="A69" s="56"/>
      <c r="B69" s="58">
        <v>44013</v>
      </c>
      <c r="C69" s="57" t="s">
        <v>414</v>
      </c>
      <c r="D69" s="5" t="s">
        <v>532</v>
      </c>
      <c r="E69" s="7">
        <v>3500000</v>
      </c>
      <c r="F69" s="59">
        <v>665000</v>
      </c>
    </row>
    <row r="70" spans="1:6" x14ac:dyDescent="0.4">
      <c r="A70" s="56"/>
      <c r="B70" s="58">
        <v>44013</v>
      </c>
      <c r="C70" s="57" t="s">
        <v>415</v>
      </c>
      <c r="D70" s="5" t="s">
        <v>533</v>
      </c>
      <c r="E70" s="7">
        <v>3500000</v>
      </c>
      <c r="F70" s="59">
        <v>350000</v>
      </c>
    </row>
    <row r="71" spans="1:6" x14ac:dyDescent="0.4">
      <c r="A71" s="56"/>
      <c r="B71" s="58">
        <v>44013</v>
      </c>
      <c r="C71" s="57" t="s">
        <v>416</v>
      </c>
      <c r="D71" s="5" t="s">
        <v>534</v>
      </c>
      <c r="E71" s="7">
        <v>3500000</v>
      </c>
      <c r="F71" s="59">
        <v>455000</v>
      </c>
    </row>
    <row r="72" spans="1:6" x14ac:dyDescent="0.4">
      <c r="A72" s="56"/>
      <c r="B72" s="58">
        <v>44013</v>
      </c>
      <c r="C72" s="57" t="s">
        <v>417</v>
      </c>
      <c r="D72" s="5" t="s">
        <v>535</v>
      </c>
      <c r="E72" s="7">
        <v>3500000</v>
      </c>
      <c r="F72" s="59">
        <v>770000</v>
      </c>
    </row>
    <row r="73" spans="1:6" x14ac:dyDescent="0.4">
      <c r="A73" s="56"/>
      <c r="B73" s="58">
        <v>44013</v>
      </c>
      <c r="C73" s="57" t="s">
        <v>418</v>
      </c>
      <c r="D73" s="5" t="s">
        <v>536</v>
      </c>
      <c r="E73" s="7">
        <v>3500000</v>
      </c>
      <c r="F73" s="59">
        <v>665000</v>
      </c>
    </row>
    <row r="74" spans="1:6" x14ac:dyDescent="0.4">
      <c r="A74" s="56"/>
      <c r="B74" s="58">
        <v>44044</v>
      </c>
      <c r="C74" s="57" t="s">
        <v>419</v>
      </c>
      <c r="D74" s="5" t="s">
        <v>525</v>
      </c>
      <c r="E74" s="7">
        <v>5000000</v>
      </c>
      <c r="F74" s="59">
        <v>1250000</v>
      </c>
    </row>
    <row r="75" spans="1:6" x14ac:dyDescent="0.4">
      <c r="A75" s="56"/>
      <c r="B75" s="58">
        <v>44044</v>
      </c>
      <c r="C75" s="57" t="s">
        <v>420</v>
      </c>
      <c r="D75" s="5" t="s">
        <v>526</v>
      </c>
      <c r="E75" s="7">
        <v>5000000</v>
      </c>
      <c r="F75" s="59">
        <v>500000</v>
      </c>
    </row>
    <row r="76" spans="1:6" x14ac:dyDescent="0.4">
      <c r="A76" s="56"/>
      <c r="B76" s="58">
        <v>44044</v>
      </c>
      <c r="C76" s="57" t="s">
        <v>421</v>
      </c>
      <c r="D76" s="5" t="s">
        <v>527</v>
      </c>
      <c r="E76" s="7">
        <v>3500000</v>
      </c>
      <c r="F76" s="59">
        <v>350000</v>
      </c>
    </row>
    <row r="77" spans="1:6" x14ac:dyDescent="0.4">
      <c r="A77" s="56"/>
      <c r="B77" s="58">
        <v>44044</v>
      </c>
      <c r="C77" s="57" t="s">
        <v>422</v>
      </c>
      <c r="D77" s="5" t="s">
        <v>528</v>
      </c>
      <c r="E77" s="7">
        <v>3500000</v>
      </c>
      <c r="F77" s="59">
        <v>210000</v>
      </c>
    </row>
    <row r="78" spans="1:6" x14ac:dyDescent="0.4">
      <c r="A78" s="56"/>
      <c r="B78" s="58">
        <v>44044</v>
      </c>
      <c r="C78" s="57" t="s">
        <v>423</v>
      </c>
      <c r="D78" s="5" t="s">
        <v>529</v>
      </c>
      <c r="E78" s="7">
        <v>5000000</v>
      </c>
      <c r="F78" s="59">
        <v>150000</v>
      </c>
    </row>
    <row r="79" spans="1:6" x14ac:dyDescent="0.4">
      <c r="A79" s="56"/>
      <c r="B79" s="58">
        <v>44044</v>
      </c>
      <c r="C79" s="57" t="s">
        <v>424</v>
      </c>
      <c r="D79" s="5" t="s">
        <v>530</v>
      </c>
      <c r="E79" s="7">
        <v>3500000</v>
      </c>
      <c r="F79" s="59">
        <v>105000</v>
      </c>
    </row>
    <row r="80" spans="1:6" x14ac:dyDescent="0.4">
      <c r="A80" s="56"/>
      <c r="B80" s="58">
        <v>44044</v>
      </c>
      <c r="C80" s="57" t="s">
        <v>425</v>
      </c>
      <c r="D80" s="5" t="s">
        <v>531</v>
      </c>
      <c r="E80" s="7">
        <v>3500000</v>
      </c>
      <c r="F80" s="59">
        <v>595000</v>
      </c>
    </row>
    <row r="81" spans="1:6" x14ac:dyDescent="0.4">
      <c r="A81" s="56"/>
      <c r="B81" s="58">
        <v>44044</v>
      </c>
      <c r="C81" s="57" t="s">
        <v>426</v>
      </c>
      <c r="D81" s="5" t="s">
        <v>532</v>
      </c>
      <c r="E81" s="7">
        <v>3500000</v>
      </c>
      <c r="F81" s="59">
        <v>560000</v>
      </c>
    </row>
    <row r="82" spans="1:6" x14ac:dyDescent="0.4">
      <c r="A82" s="56"/>
      <c r="B82" s="58">
        <v>44044</v>
      </c>
      <c r="C82" s="57" t="s">
        <v>427</v>
      </c>
      <c r="D82" s="5" t="s">
        <v>533</v>
      </c>
      <c r="E82" s="7">
        <v>3500000</v>
      </c>
      <c r="F82" s="59">
        <v>525000</v>
      </c>
    </row>
    <row r="83" spans="1:6" x14ac:dyDescent="0.4">
      <c r="A83" s="56"/>
      <c r="B83" s="58">
        <v>44044</v>
      </c>
      <c r="C83" s="57" t="s">
        <v>428</v>
      </c>
      <c r="D83" s="5" t="s">
        <v>534</v>
      </c>
      <c r="E83" s="7">
        <v>3500000</v>
      </c>
      <c r="F83" s="59">
        <v>455000</v>
      </c>
    </row>
    <row r="84" spans="1:6" x14ac:dyDescent="0.4">
      <c r="A84" s="56"/>
      <c r="B84" s="58">
        <v>44044</v>
      </c>
      <c r="C84" s="57" t="s">
        <v>429</v>
      </c>
      <c r="D84" s="5" t="s">
        <v>535</v>
      </c>
      <c r="E84" s="7">
        <v>3500000</v>
      </c>
      <c r="F84" s="59">
        <v>140000</v>
      </c>
    </row>
    <row r="85" spans="1:6" x14ac:dyDescent="0.4">
      <c r="A85" s="56"/>
      <c r="B85" s="58">
        <v>44044</v>
      </c>
      <c r="C85" s="57" t="s">
        <v>430</v>
      </c>
      <c r="D85" s="5" t="s">
        <v>536</v>
      </c>
      <c r="E85" s="7">
        <v>3500000</v>
      </c>
      <c r="F85" s="59">
        <v>105000</v>
      </c>
    </row>
    <row r="86" spans="1:6" x14ac:dyDescent="0.4">
      <c r="A86" s="56"/>
      <c r="B86" s="58">
        <v>44075</v>
      </c>
      <c r="C86" s="57" t="s">
        <v>431</v>
      </c>
      <c r="D86" s="5" t="s">
        <v>525</v>
      </c>
      <c r="E86" s="7">
        <v>5000000</v>
      </c>
      <c r="F86" s="59">
        <v>900000</v>
      </c>
    </row>
    <row r="87" spans="1:6" x14ac:dyDescent="0.4">
      <c r="A87" s="56"/>
      <c r="B87" s="58">
        <v>44075</v>
      </c>
      <c r="C87" s="57" t="s">
        <v>432</v>
      </c>
      <c r="D87" s="5" t="s">
        <v>526</v>
      </c>
      <c r="E87" s="7">
        <v>5000000</v>
      </c>
      <c r="F87" s="59">
        <v>350000</v>
      </c>
    </row>
    <row r="88" spans="1:6" x14ac:dyDescent="0.4">
      <c r="A88" s="56"/>
      <c r="B88" s="58">
        <v>44075</v>
      </c>
      <c r="C88" s="57" t="s">
        <v>433</v>
      </c>
      <c r="D88" s="5" t="s">
        <v>527</v>
      </c>
      <c r="E88" s="7">
        <v>3500000</v>
      </c>
      <c r="F88" s="59">
        <v>210000</v>
      </c>
    </row>
    <row r="89" spans="1:6" x14ac:dyDescent="0.4">
      <c r="A89" s="56"/>
      <c r="B89" s="58">
        <v>44075</v>
      </c>
      <c r="C89" s="57" t="s">
        <v>434</v>
      </c>
      <c r="D89" s="5" t="s">
        <v>528</v>
      </c>
      <c r="E89" s="7">
        <v>3500000</v>
      </c>
      <c r="F89" s="59">
        <v>385000</v>
      </c>
    </row>
    <row r="90" spans="1:6" x14ac:dyDescent="0.4">
      <c r="A90" s="56"/>
      <c r="B90" s="58">
        <v>44075</v>
      </c>
      <c r="C90" s="57" t="s">
        <v>435</v>
      </c>
      <c r="D90" s="5" t="s">
        <v>529</v>
      </c>
      <c r="E90" s="7">
        <v>5000000</v>
      </c>
      <c r="F90" s="59">
        <v>100000</v>
      </c>
    </row>
    <row r="91" spans="1:6" x14ac:dyDescent="0.4">
      <c r="A91" s="56"/>
      <c r="B91" s="58">
        <v>44075</v>
      </c>
      <c r="C91" s="57" t="s">
        <v>436</v>
      </c>
      <c r="D91" s="5" t="s">
        <v>530</v>
      </c>
      <c r="E91" s="7">
        <v>3500000</v>
      </c>
      <c r="F91" s="59">
        <v>0</v>
      </c>
    </row>
    <row r="92" spans="1:6" x14ac:dyDescent="0.4">
      <c r="A92" s="56"/>
      <c r="B92" s="58">
        <v>44075</v>
      </c>
      <c r="C92" s="57" t="s">
        <v>437</v>
      </c>
      <c r="D92" s="5" t="s">
        <v>531</v>
      </c>
      <c r="E92" s="7">
        <v>3500000</v>
      </c>
      <c r="F92" s="59">
        <v>350000</v>
      </c>
    </row>
    <row r="93" spans="1:6" x14ac:dyDescent="0.4">
      <c r="A93" s="56"/>
      <c r="B93" s="58">
        <v>44075</v>
      </c>
      <c r="C93" s="57" t="s">
        <v>438</v>
      </c>
      <c r="D93" s="5" t="s">
        <v>532</v>
      </c>
      <c r="E93" s="7">
        <v>3500000</v>
      </c>
      <c r="F93" s="59">
        <v>210000</v>
      </c>
    </row>
    <row r="94" spans="1:6" x14ac:dyDescent="0.4">
      <c r="A94" s="56"/>
      <c r="B94" s="58">
        <v>44075</v>
      </c>
      <c r="C94" s="57" t="s">
        <v>439</v>
      </c>
      <c r="D94" s="5" t="s">
        <v>533</v>
      </c>
      <c r="E94" s="7">
        <v>3500000</v>
      </c>
      <c r="F94" s="59">
        <v>245000</v>
      </c>
    </row>
    <row r="95" spans="1:6" x14ac:dyDescent="0.4">
      <c r="A95" s="56"/>
      <c r="B95" s="58">
        <v>44075</v>
      </c>
      <c r="C95" s="57" t="s">
        <v>440</v>
      </c>
      <c r="D95" s="5" t="s">
        <v>534</v>
      </c>
      <c r="E95" s="7">
        <v>3500000</v>
      </c>
      <c r="F95" s="59">
        <v>560000</v>
      </c>
    </row>
    <row r="96" spans="1:6" x14ac:dyDescent="0.4">
      <c r="A96" s="56"/>
      <c r="B96" s="58">
        <v>44075</v>
      </c>
      <c r="C96" s="57" t="s">
        <v>441</v>
      </c>
      <c r="D96" s="5" t="s">
        <v>535</v>
      </c>
      <c r="E96" s="7">
        <v>3500000</v>
      </c>
      <c r="F96" s="59">
        <v>455000</v>
      </c>
    </row>
    <row r="97" spans="1:6" x14ac:dyDescent="0.4">
      <c r="A97" s="56"/>
      <c r="B97" s="58">
        <v>44075</v>
      </c>
      <c r="C97" s="57" t="s">
        <v>442</v>
      </c>
      <c r="D97" s="5" t="s">
        <v>536</v>
      </c>
      <c r="E97" s="7">
        <v>3500000</v>
      </c>
      <c r="F97" s="59">
        <v>315000</v>
      </c>
    </row>
    <row r="98" spans="1:6" x14ac:dyDescent="0.4">
      <c r="A98" s="56"/>
      <c r="B98" s="58">
        <v>44105</v>
      </c>
      <c r="C98" s="57" t="s">
        <v>443</v>
      </c>
      <c r="D98" s="5" t="s">
        <v>525</v>
      </c>
      <c r="E98" s="7">
        <v>5000000</v>
      </c>
      <c r="F98" s="59">
        <v>350000</v>
      </c>
    </row>
    <row r="99" spans="1:6" x14ac:dyDescent="0.4">
      <c r="A99" s="56"/>
      <c r="B99" s="58">
        <v>44105</v>
      </c>
      <c r="C99" s="57" t="s">
        <v>444</v>
      </c>
      <c r="D99" s="5" t="s">
        <v>526</v>
      </c>
      <c r="E99" s="7">
        <v>5000000</v>
      </c>
      <c r="F99" s="59">
        <v>400000</v>
      </c>
    </row>
    <row r="100" spans="1:6" x14ac:dyDescent="0.4">
      <c r="A100" s="56"/>
      <c r="B100" s="58">
        <v>44105</v>
      </c>
      <c r="C100" s="57" t="s">
        <v>445</v>
      </c>
      <c r="D100" s="5" t="s">
        <v>527</v>
      </c>
      <c r="E100" s="7">
        <v>3500000</v>
      </c>
      <c r="F100" s="59">
        <v>490000</v>
      </c>
    </row>
    <row r="101" spans="1:6" x14ac:dyDescent="0.4">
      <c r="A101" s="56"/>
      <c r="B101" s="58">
        <v>44105</v>
      </c>
      <c r="C101" s="57" t="s">
        <v>446</v>
      </c>
      <c r="D101" s="5" t="s">
        <v>528</v>
      </c>
      <c r="E101" s="7">
        <v>3500000</v>
      </c>
      <c r="F101" s="59">
        <v>245000</v>
      </c>
    </row>
    <row r="102" spans="1:6" x14ac:dyDescent="0.4">
      <c r="A102" s="56"/>
      <c r="B102" s="58">
        <v>44105</v>
      </c>
      <c r="C102" s="57" t="s">
        <v>447</v>
      </c>
      <c r="D102" s="5" t="s">
        <v>529</v>
      </c>
      <c r="E102" s="7">
        <v>5000000</v>
      </c>
      <c r="F102" s="59">
        <v>200000</v>
      </c>
    </row>
    <row r="103" spans="1:6" x14ac:dyDescent="0.4">
      <c r="A103" s="56"/>
      <c r="B103" s="58">
        <v>44105</v>
      </c>
      <c r="C103" s="57" t="s">
        <v>448</v>
      </c>
      <c r="D103" s="5" t="s">
        <v>530</v>
      </c>
      <c r="E103" s="7">
        <v>3500000</v>
      </c>
      <c r="F103" s="59">
        <v>490000</v>
      </c>
    </row>
    <row r="104" spans="1:6" x14ac:dyDescent="0.4">
      <c r="A104" s="56"/>
      <c r="B104" s="58">
        <v>44105</v>
      </c>
      <c r="C104" s="57" t="s">
        <v>449</v>
      </c>
      <c r="D104" s="5" t="s">
        <v>531</v>
      </c>
      <c r="E104" s="7">
        <v>3500000</v>
      </c>
      <c r="F104" s="59">
        <v>420000</v>
      </c>
    </row>
    <row r="105" spans="1:6" x14ac:dyDescent="0.4">
      <c r="A105" s="56"/>
      <c r="B105" s="58">
        <v>44105</v>
      </c>
      <c r="C105" s="57" t="s">
        <v>450</v>
      </c>
      <c r="D105" s="5" t="s">
        <v>532</v>
      </c>
      <c r="E105" s="7">
        <v>3500000</v>
      </c>
      <c r="F105" s="59">
        <v>805000</v>
      </c>
    </row>
    <row r="106" spans="1:6" x14ac:dyDescent="0.4">
      <c r="A106" s="56"/>
      <c r="B106" s="58">
        <v>44105</v>
      </c>
      <c r="C106" s="57" t="s">
        <v>451</v>
      </c>
      <c r="D106" s="5" t="s">
        <v>533</v>
      </c>
      <c r="E106" s="7">
        <v>3500000</v>
      </c>
      <c r="F106" s="59">
        <v>490000</v>
      </c>
    </row>
    <row r="107" spans="1:6" x14ac:dyDescent="0.4">
      <c r="A107" s="56"/>
      <c r="B107" s="58">
        <v>44105</v>
      </c>
      <c r="C107" s="57" t="s">
        <v>452</v>
      </c>
      <c r="D107" s="5" t="s">
        <v>534</v>
      </c>
      <c r="E107" s="7">
        <v>3500000</v>
      </c>
      <c r="F107" s="59">
        <v>875000</v>
      </c>
    </row>
    <row r="108" spans="1:6" x14ac:dyDescent="0.4">
      <c r="A108" s="56"/>
      <c r="B108" s="58">
        <v>44105</v>
      </c>
      <c r="C108" s="57" t="s">
        <v>453</v>
      </c>
      <c r="D108" s="5" t="s">
        <v>535</v>
      </c>
      <c r="E108" s="7">
        <v>3500000</v>
      </c>
      <c r="F108" s="59">
        <v>595000</v>
      </c>
    </row>
    <row r="109" spans="1:6" x14ac:dyDescent="0.4">
      <c r="A109" s="56"/>
      <c r="B109" s="58">
        <v>44105</v>
      </c>
      <c r="C109" s="57" t="s">
        <v>454</v>
      </c>
      <c r="D109" s="5" t="s">
        <v>536</v>
      </c>
      <c r="E109" s="7">
        <v>3500000</v>
      </c>
      <c r="F109" s="59">
        <v>385000</v>
      </c>
    </row>
    <row r="110" spans="1:6" x14ac:dyDescent="0.4">
      <c r="A110" s="56"/>
      <c r="B110" s="58">
        <v>44136</v>
      </c>
      <c r="C110" s="57" t="s">
        <v>455</v>
      </c>
      <c r="D110" s="5" t="s">
        <v>525</v>
      </c>
      <c r="E110" s="7">
        <v>5000000</v>
      </c>
      <c r="F110" s="59">
        <v>750000</v>
      </c>
    </row>
    <row r="111" spans="1:6" x14ac:dyDescent="0.4">
      <c r="A111" s="56"/>
      <c r="B111" s="58">
        <v>44136</v>
      </c>
      <c r="C111" s="57" t="s">
        <v>456</v>
      </c>
      <c r="D111" s="5" t="s">
        <v>526</v>
      </c>
      <c r="E111" s="7">
        <v>5000000</v>
      </c>
      <c r="F111" s="59">
        <v>600000</v>
      </c>
    </row>
    <row r="112" spans="1:6" x14ac:dyDescent="0.4">
      <c r="A112" s="56"/>
      <c r="B112" s="58">
        <v>44136</v>
      </c>
      <c r="C112" s="57" t="s">
        <v>457</v>
      </c>
      <c r="D112" s="5" t="s">
        <v>527</v>
      </c>
      <c r="E112" s="7">
        <v>3500000</v>
      </c>
      <c r="F112" s="59">
        <v>595000</v>
      </c>
    </row>
    <row r="113" spans="1:6" x14ac:dyDescent="0.4">
      <c r="A113" s="56"/>
      <c r="B113" s="58">
        <v>44136</v>
      </c>
      <c r="C113" s="57" t="s">
        <v>458</v>
      </c>
      <c r="D113" s="5" t="s">
        <v>528</v>
      </c>
      <c r="E113" s="7">
        <v>3500000</v>
      </c>
      <c r="F113" s="59">
        <v>245000</v>
      </c>
    </row>
    <row r="114" spans="1:6" x14ac:dyDescent="0.4">
      <c r="A114" s="56"/>
      <c r="B114" s="58">
        <v>44136</v>
      </c>
      <c r="C114" s="57" t="s">
        <v>459</v>
      </c>
      <c r="D114" s="5" t="s">
        <v>529</v>
      </c>
      <c r="E114" s="7">
        <v>5000000</v>
      </c>
      <c r="F114" s="59">
        <v>200000</v>
      </c>
    </row>
    <row r="115" spans="1:6" x14ac:dyDescent="0.4">
      <c r="A115" s="56"/>
      <c r="B115" s="58">
        <v>44136</v>
      </c>
      <c r="C115" s="57" t="s">
        <v>460</v>
      </c>
      <c r="D115" s="5" t="s">
        <v>530</v>
      </c>
      <c r="E115" s="7">
        <v>3500000</v>
      </c>
      <c r="F115" s="59">
        <v>560000</v>
      </c>
    </row>
    <row r="116" spans="1:6" x14ac:dyDescent="0.4">
      <c r="A116" s="56"/>
      <c r="B116" s="58">
        <v>44136</v>
      </c>
      <c r="C116" s="57" t="s">
        <v>461</v>
      </c>
      <c r="D116" s="5" t="s">
        <v>531</v>
      </c>
      <c r="E116" s="7">
        <v>3500000</v>
      </c>
      <c r="F116" s="59">
        <v>770000</v>
      </c>
    </row>
    <row r="117" spans="1:6" x14ac:dyDescent="0.4">
      <c r="A117" s="56"/>
      <c r="B117" s="58">
        <v>44136</v>
      </c>
      <c r="C117" s="57" t="s">
        <v>462</v>
      </c>
      <c r="D117" s="5" t="s">
        <v>532</v>
      </c>
      <c r="E117" s="7">
        <v>3500000</v>
      </c>
      <c r="F117" s="59">
        <v>420000</v>
      </c>
    </row>
    <row r="118" spans="1:6" x14ac:dyDescent="0.4">
      <c r="A118" s="56"/>
      <c r="B118" s="58">
        <v>44136</v>
      </c>
      <c r="C118" s="57" t="s">
        <v>463</v>
      </c>
      <c r="D118" s="5" t="s">
        <v>533</v>
      </c>
      <c r="E118" s="7">
        <v>3500000</v>
      </c>
      <c r="F118" s="59">
        <v>875000</v>
      </c>
    </row>
    <row r="119" spans="1:6" x14ac:dyDescent="0.4">
      <c r="A119" s="56"/>
      <c r="B119" s="58">
        <v>44136</v>
      </c>
      <c r="C119" s="57" t="s">
        <v>464</v>
      </c>
      <c r="D119" s="5" t="s">
        <v>534</v>
      </c>
      <c r="E119" s="7">
        <v>3500000</v>
      </c>
      <c r="F119" s="59">
        <v>0</v>
      </c>
    </row>
    <row r="120" spans="1:6" x14ac:dyDescent="0.4">
      <c r="A120" s="56"/>
      <c r="B120" s="58">
        <v>44136</v>
      </c>
      <c r="C120" s="57" t="s">
        <v>465</v>
      </c>
      <c r="D120" s="5" t="s">
        <v>535</v>
      </c>
      <c r="E120" s="7">
        <v>3500000</v>
      </c>
      <c r="F120" s="59">
        <v>805000</v>
      </c>
    </row>
    <row r="121" spans="1:6" x14ac:dyDescent="0.4">
      <c r="A121" s="56"/>
      <c r="B121" s="58">
        <v>44136</v>
      </c>
      <c r="C121" s="57" t="s">
        <v>466</v>
      </c>
      <c r="D121" s="5" t="s">
        <v>536</v>
      </c>
      <c r="E121" s="7">
        <v>3500000</v>
      </c>
      <c r="F121" s="59">
        <v>735000</v>
      </c>
    </row>
    <row r="122" spans="1:6" x14ac:dyDescent="0.4">
      <c r="A122" s="56"/>
      <c r="B122" s="58">
        <v>44166</v>
      </c>
      <c r="C122" s="57" t="s">
        <v>467</v>
      </c>
      <c r="D122" s="5" t="s">
        <v>525</v>
      </c>
      <c r="E122" s="7">
        <v>5000000</v>
      </c>
      <c r="F122" s="59">
        <v>1050000</v>
      </c>
    </row>
    <row r="123" spans="1:6" x14ac:dyDescent="0.4">
      <c r="A123" s="56"/>
      <c r="B123" s="58">
        <v>44166</v>
      </c>
      <c r="C123" s="57" t="s">
        <v>468</v>
      </c>
      <c r="D123" s="5" t="s">
        <v>526</v>
      </c>
      <c r="E123" s="7">
        <v>5000000</v>
      </c>
      <c r="F123" s="59">
        <v>950000</v>
      </c>
    </row>
    <row r="124" spans="1:6" x14ac:dyDescent="0.4">
      <c r="A124" s="56"/>
      <c r="B124" s="58">
        <v>44166</v>
      </c>
      <c r="C124" s="57" t="s">
        <v>469</v>
      </c>
      <c r="D124" s="5" t="s">
        <v>527</v>
      </c>
      <c r="E124" s="7">
        <v>3500000</v>
      </c>
      <c r="F124" s="59">
        <v>385000</v>
      </c>
    </row>
    <row r="125" spans="1:6" x14ac:dyDescent="0.4">
      <c r="A125" s="56"/>
      <c r="B125" s="58">
        <v>44166</v>
      </c>
      <c r="C125" s="57" t="s">
        <v>470</v>
      </c>
      <c r="D125" s="5" t="s">
        <v>528</v>
      </c>
      <c r="E125" s="7">
        <v>3500000</v>
      </c>
      <c r="F125" s="59">
        <v>700000</v>
      </c>
    </row>
    <row r="126" spans="1:6" x14ac:dyDescent="0.4">
      <c r="A126" s="56"/>
      <c r="B126" s="58">
        <v>44166</v>
      </c>
      <c r="C126" s="57" t="s">
        <v>471</v>
      </c>
      <c r="D126" s="5" t="s">
        <v>529</v>
      </c>
      <c r="E126" s="7">
        <v>5000000</v>
      </c>
      <c r="F126" s="59">
        <v>600000</v>
      </c>
    </row>
    <row r="127" spans="1:6" x14ac:dyDescent="0.4">
      <c r="A127" s="56"/>
      <c r="B127" s="58">
        <v>44166</v>
      </c>
      <c r="C127" s="57" t="s">
        <v>472</v>
      </c>
      <c r="D127" s="5" t="s">
        <v>530</v>
      </c>
      <c r="E127" s="7">
        <v>3500000</v>
      </c>
      <c r="F127" s="59">
        <v>105000</v>
      </c>
    </row>
    <row r="128" spans="1:6" x14ac:dyDescent="0.4">
      <c r="A128" s="56"/>
      <c r="B128" s="58">
        <v>44166</v>
      </c>
      <c r="C128" s="57" t="s">
        <v>473</v>
      </c>
      <c r="D128" s="5" t="s">
        <v>531</v>
      </c>
      <c r="E128" s="7">
        <v>3500000</v>
      </c>
      <c r="F128" s="59">
        <v>560000</v>
      </c>
    </row>
    <row r="129" spans="1:6" x14ac:dyDescent="0.4">
      <c r="A129" s="56"/>
      <c r="B129" s="58">
        <v>44166</v>
      </c>
      <c r="C129" s="57" t="s">
        <v>474</v>
      </c>
      <c r="D129" s="5" t="s">
        <v>532</v>
      </c>
      <c r="E129" s="7">
        <v>3500000</v>
      </c>
      <c r="F129" s="59">
        <v>805000</v>
      </c>
    </row>
    <row r="130" spans="1:6" x14ac:dyDescent="0.4">
      <c r="A130" s="56"/>
      <c r="B130" s="58">
        <v>44166</v>
      </c>
      <c r="C130" s="57" t="s">
        <v>475</v>
      </c>
      <c r="D130" s="5" t="s">
        <v>533</v>
      </c>
      <c r="E130" s="7">
        <v>3500000</v>
      </c>
      <c r="F130" s="59">
        <v>105000</v>
      </c>
    </row>
    <row r="131" spans="1:6" x14ac:dyDescent="0.4">
      <c r="A131" s="56"/>
      <c r="B131" s="58">
        <v>44166</v>
      </c>
      <c r="C131" s="57" t="s">
        <v>476</v>
      </c>
      <c r="D131" s="5" t="s">
        <v>534</v>
      </c>
      <c r="E131" s="7">
        <v>3500000</v>
      </c>
      <c r="F131" s="59">
        <v>490000</v>
      </c>
    </row>
    <row r="132" spans="1:6" x14ac:dyDescent="0.4">
      <c r="A132" s="56"/>
      <c r="B132" s="58">
        <v>44166</v>
      </c>
      <c r="C132" s="57" t="s">
        <v>477</v>
      </c>
      <c r="D132" s="5" t="s">
        <v>535</v>
      </c>
      <c r="E132" s="7">
        <v>3500000</v>
      </c>
      <c r="F132" s="59">
        <v>735000</v>
      </c>
    </row>
    <row r="133" spans="1:6" ht="15" thickBot="1" x14ac:dyDescent="0.45">
      <c r="A133" s="56"/>
      <c r="B133" s="60">
        <v>44166</v>
      </c>
      <c r="C133" s="61" t="s">
        <v>478</v>
      </c>
      <c r="D133" s="62" t="s">
        <v>536</v>
      </c>
      <c r="E133" s="63">
        <v>3500000</v>
      </c>
      <c r="F133" s="59">
        <v>735000</v>
      </c>
    </row>
    <row r="134" spans="1:6" x14ac:dyDescent="0.4">
      <c r="B134" s="55"/>
      <c r="C134" s="55"/>
    </row>
    <row r="135" spans="1:6" x14ac:dyDescent="0.4">
      <c r="B135" s="55"/>
      <c r="C135" s="55"/>
    </row>
    <row r="136" spans="1:6" x14ac:dyDescent="0.4">
      <c r="B136" s="55"/>
      <c r="C136" s="55"/>
    </row>
    <row r="137" spans="1:6" x14ac:dyDescent="0.4">
      <c r="B137" s="55"/>
      <c r="C137" s="55"/>
    </row>
    <row r="138" spans="1:6" x14ac:dyDescent="0.4">
      <c r="B138" s="55"/>
      <c r="C138" s="55"/>
    </row>
    <row r="139" spans="1:6" x14ac:dyDescent="0.4">
      <c r="B139" s="55"/>
      <c r="C139" s="55"/>
    </row>
    <row r="140" spans="1:6" x14ac:dyDescent="0.4">
      <c r="B140" s="55"/>
      <c r="C140" s="55"/>
    </row>
    <row r="141" spans="1:6" x14ac:dyDescent="0.4">
      <c r="B141" s="55"/>
      <c r="C141" s="55"/>
    </row>
    <row r="142" spans="1:6" x14ac:dyDescent="0.4">
      <c r="B142" s="55"/>
      <c r="C142" s="55"/>
    </row>
    <row r="143" spans="1:6" x14ac:dyDescent="0.4">
      <c r="B143" s="55"/>
      <c r="C143" s="55"/>
    </row>
    <row r="144" spans="1:6" x14ac:dyDescent="0.4">
      <c r="B144" s="55"/>
      <c r="C144" s="55"/>
    </row>
    <row r="145" spans="2:3" x14ac:dyDescent="0.4">
      <c r="B145" s="55"/>
      <c r="C145" s="55"/>
    </row>
    <row r="146" spans="2:3" x14ac:dyDescent="0.4">
      <c r="B146" s="55"/>
      <c r="C146" s="55"/>
    </row>
    <row r="147" spans="2:3" x14ac:dyDescent="0.4">
      <c r="B147" s="55"/>
      <c r="C147" s="55"/>
    </row>
    <row r="148" spans="2:3" x14ac:dyDescent="0.4">
      <c r="B148" s="55"/>
      <c r="C148" s="55"/>
    </row>
    <row r="149" spans="2:3" x14ac:dyDescent="0.4">
      <c r="B149" s="55"/>
      <c r="C149" s="55"/>
    </row>
    <row r="150" spans="2:3" x14ac:dyDescent="0.4">
      <c r="B150" s="55"/>
      <c r="C150" s="55"/>
    </row>
    <row r="151" spans="2:3" x14ac:dyDescent="0.4">
      <c r="B151" s="55"/>
      <c r="C151" s="55"/>
    </row>
    <row r="152" spans="2:3" x14ac:dyDescent="0.4">
      <c r="B152" s="55"/>
      <c r="C152" s="55"/>
    </row>
    <row r="153" spans="2:3" x14ac:dyDescent="0.4">
      <c r="B153" s="55"/>
      <c r="C153" s="55"/>
    </row>
    <row r="154" spans="2:3" x14ac:dyDescent="0.4">
      <c r="B154" s="55"/>
      <c r="C154" s="55"/>
    </row>
    <row r="155" spans="2:3" x14ac:dyDescent="0.4">
      <c r="B155" s="55"/>
      <c r="C155" s="55"/>
    </row>
    <row r="156" spans="2:3" x14ac:dyDescent="0.4">
      <c r="B156" s="55"/>
      <c r="C156" s="55"/>
    </row>
    <row r="157" spans="2:3" x14ac:dyDescent="0.4">
      <c r="B157" s="55"/>
      <c r="C157" s="55"/>
    </row>
    <row r="158" spans="2:3" x14ac:dyDescent="0.4">
      <c r="B158" s="55"/>
      <c r="C158" s="55"/>
    </row>
    <row r="159" spans="2:3" x14ac:dyDescent="0.4">
      <c r="B159" s="55"/>
      <c r="C159" s="55"/>
    </row>
    <row r="160" spans="2:3" x14ac:dyDescent="0.4">
      <c r="B160" s="55"/>
      <c r="C160" s="55"/>
    </row>
    <row r="161" spans="2:3" x14ac:dyDescent="0.4">
      <c r="B161" s="55"/>
      <c r="C161" s="55"/>
    </row>
    <row r="162" spans="2:3" x14ac:dyDescent="0.4">
      <c r="B162" s="55"/>
      <c r="C162" s="55"/>
    </row>
    <row r="163" spans="2:3" x14ac:dyDescent="0.4">
      <c r="B163" s="55"/>
      <c r="C163" s="55"/>
    </row>
    <row r="164" spans="2:3" x14ac:dyDescent="0.4">
      <c r="B164" s="55"/>
      <c r="C164" s="55"/>
    </row>
    <row r="165" spans="2:3" x14ac:dyDescent="0.4">
      <c r="B165" s="55"/>
      <c r="C165" s="55"/>
    </row>
    <row r="166" spans="2:3" x14ac:dyDescent="0.4">
      <c r="B166" s="55"/>
      <c r="C166" s="55"/>
    </row>
    <row r="167" spans="2:3" x14ac:dyDescent="0.4">
      <c r="B167" s="55"/>
      <c r="C167" s="55"/>
    </row>
    <row r="168" spans="2:3" x14ac:dyDescent="0.4">
      <c r="B168" s="55"/>
      <c r="C168" s="55"/>
    </row>
    <row r="169" spans="2:3" x14ac:dyDescent="0.4">
      <c r="B169" s="55"/>
      <c r="C169" s="55"/>
    </row>
    <row r="170" spans="2:3" x14ac:dyDescent="0.4">
      <c r="B170" s="55"/>
      <c r="C170" s="55"/>
    </row>
    <row r="171" spans="2:3" x14ac:dyDescent="0.4">
      <c r="B171" s="55"/>
      <c r="C171" s="55"/>
    </row>
    <row r="172" spans="2:3" x14ac:dyDescent="0.4">
      <c r="B172" s="55"/>
      <c r="C172" s="55"/>
    </row>
    <row r="173" spans="2:3" x14ac:dyDescent="0.4">
      <c r="B173" s="55"/>
      <c r="C173" s="55"/>
    </row>
    <row r="174" spans="2:3" x14ac:dyDescent="0.4">
      <c r="B174" s="55"/>
      <c r="C174" s="55"/>
    </row>
    <row r="175" spans="2:3" x14ac:dyDescent="0.4">
      <c r="B175" s="55"/>
      <c r="C175" s="55"/>
    </row>
    <row r="176" spans="2:3" x14ac:dyDescent="0.4">
      <c r="B176" s="55"/>
      <c r="C176" s="55"/>
    </row>
    <row r="177" spans="2:3" x14ac:dyDescent="0.4">
      <c r="B177" s="55"/>
      <c r="C177" s="55"/>
    </row>
    <row r="178" spans="2:3" x14ac:dyDescent="0.4">
      <c r="B178" s="55"/>
      <c r="C178" s="55"/>
    </row>
    <row r="179" spans="2:3" x14ac:dyDescent="0.4">
      <c r="B179" s="55"/>
      <c r="C179" s="55"/>
    </row>
    <row r="180" spans="2:3" x14ac:dyDescent="0.4">
      <c r="B180" s="55"/>
      <c r="C180" s="55"/>
    </row>
    <row r="181" spans="2:3" x14ac:dyDescent="0.4">
      <c r="B181" s="55"/>
      <c r="C181" s="55"/>
    </row>
    <row r="182" spans="2:3" x14ac:dyDescent="0.4">
      <c r="B182" s="55"/>
      <c r="C182" s="55"/>
    </row>
    <row r="183" spans="2:3" x14ac:dyDescent="0.4">
      <c r="B183" s="55"/>
      <c r="C183" s="55"/>
    </row>
    <row r="184" spans="2:3" x14ac:dyDescent="0.4">
      <c r="B184" s="55"/>
      <c r="C184" s="55"/>
    </row>
    <row r="185" spans="2:3" x14ac:dyDescent="0.4">
      <c r="B185" s="55"/>
      <c r="C185" s="5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8EEE-A00E-4A64-BB27-E4E750CDA067}">
  <dimension ref="B1:K23"/>
  <sheetViews>
    <sheetView workbookViewId="0">
      <selection activeCell="F4" sqref="F4:G15"/>
    </sheetView>
  </sheetViews>
  <sheetFormatPr defaultRowHeight="14.6" x14ac:dyDescent="0.4"/>
  <cols>
    <col min="2" max="2" width="9" bestFit="1" customWidth="1"/>
    <col min="3" max="3" width="26" bestFit="1" customWidth="1"/>
    <col min="4" max="4" width="14.07421875" style="2" bestFit="1" customWidth="1"/>
    <col min="5" max="5" width="14.07421875" bestFit="1" customWidth="1"/>
    <col min="6" max="7" width="15.07421875" bestFit="1" customWidth="1"/>
    <col min="8" max="8" width="14.07421875" bestFit="1" customWidth="1"/>
    <col min="9" max="9" width="15.07421875" bestFit="1" customWidth="1"/>
    <col min="10" max="10" width="14.07421875" bestFit="1" customWidth="1"/>
    <col min="11" max="11" width="15.4609375" customWidth="1"/>
  </cols>
  <sheetData>
    <row r="1" spans="2:11" ht="26.15" x14ac:dyDescent="0.7">
      <c r="B1" s="120" t="s">
        <v>337</v>
      </c>
      <c r="C1" s="121"/>
      <c r="D1" s="122"/>
      <c r="E1" s="122"/>
      <c r="F1" s="122"/>
      <c r="G1" s="123"/>
      <c r="H1" s="117" t="s">
        <v>335</v>
      </c>
      <c r="I1" s="118"/>
      <c r="J1" s="118"/>
      <c r="K1" s="119"/>
    </row>
    <row r="2" spans="2:11" x14ac:dyDescent="0.4">
      <c r="B2" s="18"/>
      <c r="C2" s="17"/>
      <c r="D2" s="124" t="s">
        <v>326</v>
      </c>
      <c r="E2" s="125"/>
      <c r="F2" s="126" t="s">
        <v>327</v>
      </c>
      <c r="G2" s="127"/>
      <c r="H2" s="128" t="s">
        <v>327</v>
      </c>
      <c r="I2" s="114"/>
      <c r="J2" s="114" t="s">
        <v>336</v>
      </c>
      <c r="K2" s="116"/>
    </row>
    <row r="3" spans="2:11" x14ac:dyDescent="0.4">
      <c r="B3" s="26" t="s">
        <v>333</v>
      </c>
      <c r="C3" s="27" t="s">
        <v>334</v>
      </c>
      <c r="D3" s="14" t="s">
        <v>317</v>
      </c>
      <c r="E3" s="15" t="s">
        <v>316</v>
      </c>
      <c r="F3" s="15" t="s">
        <v>317</v>
      </c>
      <c r="G3" s="19" t="s">
        <v>316</v>
      </c>
      <c r="H3" s="22" t="s">
        <v>317</v>
      </c>
      <c r="I3" s="16" t="s">
        <v>316</v>
      </c>
      <c r="J3" s="16" t="s">
        <v>317</v>
      </c>
      <c r="K3" s="23" t="s">
        <v>316</v>
      </c>
    </row>
    <row r="4" spans="2:11" x14ac:dyDescent="0.4">
      <c r="B4" s="20" t="s">
        <v>303</v>
      </c>
      <c r="C4" s="9" t="s">
        <v>300</v>
      </c>
      <c r="D4" s="8">
        <f ca="1">(RANDBETWEEN(850,3000)*1000000)</f>
        <v>2970000000</v>
      </c>
      <c r="E4" s="9"/>
      <c r="F4" s="8">
        <f ca="1">SUM('Jurnal Penjualan'!I2:I235)+D4</f>
        <v>9386499090</v>
      </c>
      <c r="G4" s="21">
        <f>SUM('Jurnal Pembelian'!K2:K106)+SUM(PAYROLL!E2:F133)</f>
        <v>2416629088</v>
      </c>
      <c r="H4" s="24"/>
      <c r="I4" s="12"/>
      <c r="J4" s="13"/>
      <c r="K4" s="25"/>
    </row>
    <row r="5" spans="2:11" x14ac:dyDescent="0.4">
      <c r="B5" s="20" t="s">
        <v>304</v>
      </c>
      <c r="C5" s="9" t="s">
        <v>302</v>
      </c>
      <c r="D5" s="8"/>
      <c r="E5" s="9"/>
      <c r="F5" s="8">
        <f>SUM('Jurnal Penjualan'!J2:J235)</f>
        <v>1577997250</v>
      </c>
      <c r="G5" s="21"/>
      <c r="H5" s="24"/>
      <c r="I5" s="12"/>
      <c r="J5" s="11"/>
      <c r="K5" s="25"/>
    </row>
    <row r="6" spans="2:11" x14ac:dyDescent="0.4">
      <c r="B6" s="20" t="s">
        <v>305</v>
      </c>
      <c r="C6" s="9" t="s">
        <v>306</v>
      </c>
      <c r="D6" s="8">
        <f>SUM(Persediaan!E5:E14)</f>
        <v>1501965000</v>
      </c>
      <c r="E6" s="9"/>
      <c r="F6" s="8">
        <f>SUM(Persediaan!E5:E14)+SUM(Persediaan!G5:G14)</f>
        <v>4272030000</v>
      </c>
      <c r="G6" s="21">
        <f>SUM(Persediaan!I5:I14)</f>
        <v>3605580000</v>
      </c>
      <c r="H6" s="24"/>
      <c r="I6" s="12"/>
      <c r="J6" s="11"/>
      <c r="K6" s="25"/>
    </row>
    <row r="7" spans="2:11" x14ac:dyDescent="0.4">
      <c r="B7" s="20" t="s">
        <v>307</v>
      </c>
      <c r="C7" s="9" t="s">
        <v>301</v>
      </c>
      <c r="D7" s="8"/>
      <c r="E7" s="9"/>
      <c r="F7" s="8"/>
      <c r="G7" s="21">
        <f>SUM('Jurnal Pembelian'!L2:L106)</f>
        <v>932742482</v>
      </c>
      <c r="H7" s="24"/>
      <c r="I7" s="12"/>
      <c r="J7" s="11"/>
      <c r="K7" s="25"/>
    </row>
    <row r="8" spans="2:11" x14ac:dyDescent="0.4">
      <c r="B8" s="20" t="s">
        <v>308</v>
      </c>
      <c r="C8" s="9" t="s">
        <v>309</v>
      </c>
      <c r="D8" s="8"/>
      <c r="E8" s="10">
        <f ca="1">SUM(D4:D6)</f>
        <v>4471965000</v>
      </c>
      <c r="F8" s="8"/>
      <c r="G8" s="21">
        <f ca="1">E8</f>
        <v>4471965000</v>
      </c>
      <c r="H8" s="24"/>
      <c r="I8" s="12"/>
      <c r="J8" s="11"/>
      <c r="K8" s="25"/>
    </row>
    <row r="9" spans="2:11" x14ac:dyDescent="0.4">
      <c r="B9" s="20" t="s">
        <v>310</v>
      </c>
      <c r="C9" s="9" t="s">
        <v>311</v>
      </c>
      <c r="D9" s="8"/>
      <c r="E9" s="9"/>
      <c r="F9" s="8"/>
      <c r="G9" s="21">
        <f>SUM('Jurnal Penjualan'!G2:G235)</f>
        <v>8012400000</v>
      </c>
      <c r="H9" s="24"/>
      <c r="I9" s="12"/>
      <c r="J9" s="11"/>
      <c r="K9" s="25"/>
    </row>
    <row r="10" spans="2:11" x14ac:dyDescent="0.4">
      <c r="B10" s="20" t="s">
        <v>312</v>
      </c>
      <c r="C10" s="9" t="s">
        <v>313</v>
      </c>
      <c r="D10" s="8"/>
      <c r="E10" s="9"/>
      <c r="F10" s="8">
        <f>SUM('Jurnal Penjualan'!H2:H235)</f>
        <v>17903660</v>
      </c>
      <c r="G10" s="21"/>
      <c r="H10" s="24"/>
      <c r="I10" s="12"/>
      <c r="J10" s="11"/>
      <c r="K10" s="25"/>
    </row>
    <row r="11" spans="2:11" x14ac:dyDescent="0.4">
      <c r="B11" s="20" t="s">
        <v>329</v>
      </c>
      <c r="C11" s="9" t="s">
        <v>315</v>
      </c>
      <c r="D11" s="8"/>
      <c r="E11" s="9"/>
      <c r="F11" s="8">
        <f>G6</f>
        <v>3605580000</v>
      </c>
      <c r="G11" s="21"/>
      <c r="H11" s="24"/>
      <c r="I11" s="12"/>
      <c r="J11" s="11"/>
      <c r="K11" s="25"/>
    </row>
    <row r="12" spans="2:11" x14ac:dyDescent="0.4">
      <c r="B12" s="20" t="s">
        <v>314</v>
      </c>
      <c r="C12" s="9" t="s">
        <v>321</v>
      </c>
      <c r="D12" s="8"/>
      <c r="E12" s="9"/>
      <c r="F12" s="8"/>
      <c r="G12" s="21">
        <f>SUM('Jurnal Pembelian'!H2:H106)</f>
        <v>5217640</v>
      </c>
      <c r="H12" s="24"/>
      <c r="I12" s="12"/>
      <c r="J12" s="11"/>
      <c r="K12" s="25"/>
    </row>
    <row r="13" spans="2:11" x14ac:dyDescent="0.4">
      <c r="B13" s="20" t="s">
        <v>328</v>
      </c>
      <c r="C13" s="9" t="s">
        <v>318</v>
      </c>
      <c r="D13" s="8"/>
      <c r="E13" s="9"/>
      <c r="F13" s="8">
        <f>SUM('Jurnal Pembelian'!I2:I106)</f>
        <v>3714040</v>
      </c>
      <c r="G13" s="21"/>
      <c r="H13" s="24"/>
      <c r="I13" s="12"/>
      <c r="J13" s="11"/>
      <c r="K13" s="25"/>
    </row>
    <row r="14" spans="2:11" x14ac:dyDescent="0.4">
      <c r="B14" s="38" t="s">
        <v>480</v>
      </c>
      <c r="C14" s="39" t="s">
        <v>481</v>
      </c>
      <c r="D14" s="40"/>
      <c r="E14" s="39"/>
      <c r="F14" s="40">
        <f>SUM(PAYROLL!E2:F133)</f>
        <v>573885000</v>
      </c>
      <c r="G14" s="41"/>
      <c r="H14" s="42"/>
      <c r="I14" s="43"/>
      <c r="J14" s="44"/>
      <c r="K14" s="45"/>
    </row>
    <row r="15" spans="2:11" ht="15" thickBot="1" x14ac:dyDescent="0.45">
      <c r="B15" s="38" t="s">
        <v>320</v>
      </c>
      <c r="C15" s="39" t="s">
        <v>319</v>
      </c>
      <c r="D15" s="40"/>
      <c r="E15" s="39"/>
      <c r="F15" s="40">
        <f>SUM('Jurnal Pembelian'!J2:J106)</f>
        <v>6925170</v>
      </c>
      <c r="G15" s="41"/>
      <c r="H15" s="42"/>
      <c r="I15" s="43"/>
      <c r="J15" s="44"/>
      <c r="K15" s="45"/>
    </row>
    <row r="16" spans="2:11" ht="15" thickBot="1" x14ac:dyDescent="0.45">
      <c r="B16" s="46"/>
      <c r="C16" s="47" t="s">
        <v>332</v>
      </c>
      <c r="D16" s="48">
        <f ca="1">SUM(D4:D15)</f>
        <v>4471965000</v>
      </c>
      <c r="E16" s="48">
        <f ca="1">SUM(E4:E15)</f>
        <v>4471965000</v>
      </c>
      <c r="F16" s="49">
        <f ca="1">SUM(F4:F15)</f>
        <v>19444534210</v>
      </c>
      <c r="G16" s="50">
        <f ca="1">SUM(G4:G15)</f>
        <v>19444534210</v>
      </c>
      <c r="H16" s="51"/>
      <c r="I16" s="52"/>
      <c r="J16" s="53"/>
      <c r="K16" s="54"/>
    </row>
    <row r="21" spans="7:8" x14ac:dyDescent="0.4">
      <c r="G21" s="2"/>
    </row>
    <row r="22" spans="7:8" x14ac:dyDescent="0.4">
      <c r="G22" s="2"/>
    </row>
    <row r="23" spans="7:8" x14ac:dyDescent="0.4">
      <c r="G23" s="3"/>
      <c r="H23" s="3"/>
    </row>
  </sheetData>
  <mergeCells count="6">
    <mergeCell ref="J2:K2"/>
    <mergeCell ref="H1:K1"/>
    <mergeCell ref="B1:G1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</vt:lpstr>
      <vt:lpstr>Referensi</vt:lpstr>
      <vt:lpstr>Jurnal Pembelian</vt:lpstr>
      <vt:lpstr>Jurnal Penjualan</vt:lpstr>
      <vt:lpstr>Persediaan</vt:lpstr>
      <vt:lpstr>PAYROLL</vt:lpstr>
      <vt:lpstr>Neraca 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Raja</dc:creator>
  <cp:lastModifiedBy>Teuku Raja Irfan Radarma</cp:lastModifiedBy>
  <dcterms:created xsi:type="dcterms:W3CDTF">2021-04-29T07:34:08Z</dcterms:created>
  <dcterms:modified xsi:type="dcterms:W3CDTF">2024-04-30T06:03:53Z</dcterms:modified>
</cp:coreProperties>
</file>