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12"/>
  <workbookPr/>
  <mc:AlternateContent xmlns:mc="http://schemas.openxmlformats.org/markup-compatibility/2006">
    <mc:Choice Requires="x15">
      <x15ac:absPath xmlns:x15ac="http://schemas.microsoft.com/office/spreadsheetml/2010/11/ac" url="D:\SEMESTER 5\7RPL\13\"/>
    </mc:Choice>
  </mc:AlternateContent>
  <xr:revisionPtr revIDLastSave="0" documentId="13_ncr:1_{62D3E559-96C6-426C-A3AE-C886C999B791}" xr6:coauthVersionLast="47" xr6:coauthVersionMax="47" xr10:uidLastSave="{00000000-0000-0000-0000-000000000000}"/>
  <bookViews>
    <workbookView xWindow="-120" yWindow="-120" windowWidth="20730" windowHeight="11760" firstSheet="1" activeTab="2" xr2:uid="{00000000-000D-0000-FFFF-FFFF00000000}"/>
  </bookViews>
  <sheets>
    <sheet name="Rencana" sheetId="1" r:id="rId1"/>
    <sheet name="Kredit" sheetId="2" r:id="rId2"/>
    <sheet name="Debit" sheetId="3" r:id="rId3"/>
    <sheet name="Sheet1" sheetId="4" r:id="rId4"/>
  </sheets>
  <definedNames>
    <definedName name="barang">Rencana!$C$10:$C$24</definedName>
    <definedName name="deb">Debit!$C$10:$C$13</definedName>
    <definedName name="detailbarang">Rencana!$B$10:$G$24</definedName>
    <definedName name="kre">Kredit!$D$10:$D$30</definedName>
    <definedName name="tanggal">Kredit!$B$10:$B$30</definedName>
    <definedName name="tgl">Debit!$B$10:$B$13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6" i="2" l="1"/>
  <c r="D35" i="2"/>
  <c r="D34" i="2"/>
  <c r="D33" i="2"/>
  <c r="G30" i="1"/>
  <c r="G29" i="1"/>
  <c r="G28" i="1"/>
  <c r="G27" i="1"/>
  <c r="K11" i="1"/>
  <c r="K12" i="1"/>
  <c r="K13" i="1"/>
  <c r="K14" i="1"/>
  <c r="K15" i="1"/>
  <c r="K16" i="1"/>
  <c r="K17" i="1"/>
  <c r="K18" i="1"/>
  <c r="K19" i="1"/>
  <c r="K20" i="1"/>
  <c r="K21" i="1"/>
  <c r="K22" i="1"/>
  <c r="K23" i="1"/>
  <c r="K24" i="1"/>
  <c r="K10" i="1"/>
  <c r="G26" i="1"/>
  <c r="D31" i="2"/>
  <c r="C14" i="3"/>
  <c r="G11" i="1"/>
  <c r="G12" i="1"/>
  <c r="G13" i="1"/>
  <c r="G14" i="1"/>
  <c r="G15" i="1"/>
  <c r="G16" i="1"/>
  <c r="G17" i="1"/>
  <c r="G18" i="1"/>
  <c r="G19" i="1"/>
  <c r="G20" i="1"/>
  <c r="G21" i="1"/>
  <c r="G22" i="1"/>
  <c r="G23" i="1"/>
  <c r="G24" i="1"/>
  <c r="G10" i="1"/>
  <c r="D32" i="2" l="1"/>
  <c r="G25" i="1"/>
</calcChain>
</file>

<file path=xl/sharedStrings.xml><?xml version="1.0" encoding="utf-8"?>
<sst xmlns="http://schemas.openxmlformats.org/spreadsheetml/2006/main" count="189" uniqueCount="124">
  <si>
    <t>No</t>
  </si>
  <si>
    <t>Kode</t>
  </si>
  <si>
    <t>Nama Pembelian</t>
  </si>
  <si>
    <t>Unit</t>
  </si>
  <si>
    <t>Banyak</t>
  </si>
  <si>
    <t>Satuan (Rp)</t>
  </si>
  <si>
    <t>Jumlah</t>
  </si>
  <si>
    <t>Digunakan</t>
  </si>
  <si>
    <t>Sisa</t>
  </si>
  <si>
    <t>AA01</t>
  </si>
  <si>
    <t>AA02</t>
  </si>
  <si>
    <t>AA03</t>
  </si>
  <si>
    <t>AA04</t>
  </si>
  <si>
    <t>AA05</t>
  </si>
  <si>
    <t>AA06</t>
  </si>
  <si>
    <t>AA07</t>
  </si>
  <si>
    <t>AA08</t>
  </si>
  <si>
    <t>AA09</t>
  </si>
  <si>
    <t>AA10</t>
  </si>
  <si>
    <t>AA11</t>
  </si>
  <si>
    <t>AA12</t>
  </si>
  <si>
    <t>AA13</t>
  </si>
  <si>
    <t>AA14</t>
  </si>
  <si>
    <t>AA15</t>
  </si>
  <si>
    <t>Meter</t>
  </si>
  <si>
    <t>Total Rencana Pengeluaran</t>
  </si>
  <si>
    <t>Total Pengeluaran</t>
  </si>
  <si>
    <t>Kabel 1</t>
  </si>
  <si>
    <t>Kabel 2</t>
  </si>
  <si>
    <t>Kabel 3</t>
  </si>
  <si>
    <t>Kabel 4</t>
  </si>
  <si>
    <t>Kabel 5</t>
  </si>
  <si>
    <t>Kabel 6</t>
  </si>
  <si>
    <t>Kabel 7</t>
  </si>
  <si>
    <t>Kabel 8</t>
  </si>
  <si>
    <t>Kabel 9</t>
  </si>
  <si>
    <t>Kabel 10</t>
  </si>
  <si>
    <t>Kabel 11</t>
  </si>
  <si>
    <t>Kabel 12</t>
  </si>
  <si>
    <t>Kabel 13</t>
  </si>
  <si>
    <t>Kabel 14</t>
  </si>
  <si>
    <t>Kabel 15</t>
  </si>
  <si>
    <t>Nama</t>
  </si>
  <si>
    <t>Tanggal</t>
  </si>
  <si>
    <t>Harga Beli</t>
  </si>
  <si>
    <t>Jumlah (Rp)</t>
  </si>
  <si>
    <t>Harga Beli (Rp)</t>
  </si>
  <si>
    <t>Keterangan</t>
  </si>
  <si>
    <t>Debit</t>
  </si>
  <si>
    <t>Kredit</t>
  </si>
  <si>
    <t>Total</t>
  </si>
  <si>
    <t>Jenis Cair</t>
  </si>
  <si>
    <t>Saldo</t>
  </si>
  <si>
    <t>Saldo Cair 1</t>
  </si>
  <si>
    <t>Saldo Cair 2</t>
  </si>
  <si>
    <t>Saldo Cair 3</t>
  </si>
  <si>
    <t>Saldo Cair 4</t>
  </si>
  <si>
    <t>Sumber</t>
  </si>
  <si>
    <t>Cair 1</t>
  </si>
  <si>
    <t>Cair 2</t>
  </si>
  <si>
    <t>Cair 3</t>
  </si>
  <si>
    <t>Cair 4</t>
  </si>
  <si>
    <t>RENCANA PENGELUARAN PROYEK</t>
  </si>
  <si>
    <t>Total Pengeluaran Cair 1</t>
  </si>
  <si>
    <t>Total Pengeluaran Cair 2</t>
  </si>
  <si>
    <t>Total Pengeluaran Cair 3</t>
  </si>
  <si>
    <t>Total Pengeluaran Cair 4</t>
  </si>
  <si>
    <t>Nomor Proyek</t>
  </si>
  <si>
    <t>Nama Proyek</t>
  </si>
  <si>
    <t>Tipe Proyek</t>
  </si>
  <si>
    <t>Daerah Proyek</t>
  </si>
  <si>
    <t>Lokasi</t>
  </si>
  <si>
    <t>Manager</t>
  </si>
  <si>
    <t>Nomor Kontrak</t>
  </si>
  <si>
    <t>Nomor SPK</t>
  </si>
  <si>
    <t>Tanggal Mulai</t>
  </si>
  <si>
    <t>Tanggal Selesai</t>
  </si>
  <si>
    <t>Satuan</t>
  </si>
  <si>
    <t>Kode dari pembelian; tergantung dari proyeknya yang ngasih nama</t>
  </si>
  <si>
    <t>Nama dari barang yang dibeli</t>
  </si>
  <si>
    <t>Jenis satuan dari barang</t>
  </si>
  <si>
    <t>Jumlah barang yang dibeli</t>
  </si>
  <si>
    <t>Perkiraan harga satuan</t>
  </si>
  <si>
    <t>Perkiraan seluruh harga</t>
  </si>
  <si>
    <t>Harga yang berhasil dibeli</t>
  </si>
  <si>
    <t>Menggunakan uang dari mana</t>
  </si>
  <si>
    <t>Jumlah barang yang digunakan</t>
  </si>
  <si>
    <t>Jumlah sisa barang</t>
  </si>
  <si>
    <t>Berisi jumlah total rencana pengeluaran</t>
  </si>
  <si>
    <t>Jumlah total pengeluaran real</t>
  </si>
  <si>
    <t>Jumlah total pengeluaran cair 1</t>
  </si>
  <si>
    <t>Jumlah total pengeluaran cair 2</t>
  </si>
  <si>
    <t>Jumlah total pengeluaran cair 3</t>
  </si>
  <si>
    <t>Jumlah total pengeluaran cair 4</t>
  </si>
  <si>
    <t>*Yang bisa diisi diberi warna abu-abu</t>
  </si>
  <si>
    <t>JURNAL PENGELUARAN PROYEK</t>
  </si>
  <si>
    <t>Tanggal pengeluaran</t>
  </si>
  <si>
    <t>Nah, ini kan tdnya gue mau samaain nih pengeluaran ini sama pengeluaran yang ada di sheet rencana. Mening di fix in bakal ambil dari situ apa manual aja? Kl fix dr situ ya gue pakein drop down</t>
  </si>
  <si>
    <t>Jumlah pengeluaran</t>
  </si>
  <si>
    <t>sumbernya dari pencarian 1 atau 2,3,4</t>
  </si>
  <si>
    <t>Keterangan tambahan</t>
  </si>
  <si>
    <t>Total pengeluaran</t>
  </si>
  <si>
    <t>Saldo cair 1</t>
  </si>
  <si>
    <t>Saldo cair 2</t>
  </si>
  <si>
    <t>Saldo cair 3</t>
  </si>
  <si>
    <t>Saldo cair 4</t>
  </si>
  <si>
    <t>saldo yang proyek miliki, diambil dari jumlah debit</t>
  </si>
  <si>
    <t>saldo cair 1 yang proyek miliki, diambil dari nilai cair 1 di sheet debit</t>
  </si>
  <si>
    <t>saldo cair 2 yang proyek miliki, diambil dari nilai cair 1 di sheet debit</t>
  </si>
  <si>
    <t>saldo cair 3 yang proyek miliki, diambil dari nilai cair 1 di sheet debit</t>
  </si>
  <si>
    <t>saldo cair 4 yang proyek miliki, diambil dari nilai cair 1 di sheet debit</t>
  </si>
  <si>
    <t>Ini untuk data pemasukan aja</t>
  </si>
  <si>
    <t>Januari</t>
  </si>
  <si>
    <t>Februari</t>
  </si>
  <si>
    <t>Maret</t>
  </si>
  <si>
    <t>April</t>
  </si>
  <si>
    <t>Mei</t>
  </si>
  <si>
    <t>Juni</t>
  </si>
  <si>
    <t>Juli</t>
  </si>
  <si>
    <t>Agustus</t>
  </si>
  <si>
    <t>September</t>
  </si>
  <si>
    <t>Oktober</t>
  </si>
  <si>
    <t>November</t>
  </si>
  <si>
    <t>Desember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</si>
</sst>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Rp&quot;* #,##0_);_(&quot;Rp&quot;* \(#,##0\);_(&quot;Rp&quot;* &quot;-&quot;_);_(@_)"/>
    <numFmt numFmtId="165" formatCode="_([$Rp-421]* #,##0_);_([$Rp-421]* \(#,##0\);_([$Rp-421]* &quot;-&quot;??_);_(@_)"/>
  </numFmts>
  <fonts count="4" x14ac:knownFonts="1">
    <font>
      <sz val="11"/>
      <color theme="1"/>
      <name val="Calibri"/>
      <family val="2"/>
      <charset val="1"/>
      <scheme val="minor"/>
    </font>
    <font>
      <sz val="11"/>
      <color theme="1"/>
      <name val="Calibri"/>
      <family val="2"/>
      <charset val="1"/>
      <scheme val="minor"/>
    </font>
    <font>
      <b/>
      <sz val="11"/>
      <color theme="1"/>
      <name val="Calibri"/>
      <family val="2"/>
      <scheme val="minor"/>
    </font>
    <font>
      <sz val="8"/>
      <name val="Calibri"/>
      <family val="2"/>
      <charset val="1"/>
      <scheme val="minor"/>
    </font>
  </fonts>
  <fills count="4">
    <fill>
      <patternFill patternType="none"/>
    </fill>
    <fill>
      <patternFill patternType="gray125"/>
    </fill>
    <fill>
      <patternFill patternType="solid">
        <fgColor theme="2" tint="-0.249977111117893"/>
        <bgColor indexed="64"/>
      </patternFill>
    </fill>
    <fill>
      <patternFill patternType="solid">
        <fgColor theme="7"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164" fontId="1" fillId="0" borderId="0" applyFont="0" applyFill="0" applyBorder="0" applyAlignment="0" applyProtection="0"/>
  </cellStyleXfs>
  <cellXfs count="37">
    <xf numFmtId="0" fontId="0" fillId="0" borderId="0" xfId="0"/>
    <xf numFmtId="0" fontId="0" fillId="0" borderId="0" xfId="0" applyAlignment="1">
      <alignment horizontal="center"/>
    </xf>
    <xf numFmtId="0" fontId="0" fillId="0" borderId="0" xfId="0" applyAlignment="1">
      <alignment horizontal="center"/>
    </xf>
    <xf numFmtId="0" fontId="0" fillId="0" borderId="1" xfId="0" applyBorder="1"/>
    <xf numFmtId="164" fontId="0" fillId="0" borderId="1" xfId="1" applyFont="1" applyBorder="1"/>
    <xf numFmtId="164" fontId="0" fillId="0" borderId="1" xfId="0" applyNumberFormat="1" applyBorder="1"/>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left"/>
    </xf>
    <xf numFmtId="0" fontId="2" fillId="0" borderId="0" xfId="0" applyFont="1" applyAlignment="1">
      <alignment horizontal="left"/>
    </xf>
    <xf numFmtId="0" fontId="0" fillId="2" borderId="1" xfId="0" applyFill="1" applyBorder="1"/>
    <xf numFmtId="164" fontId="0" fillId="2" borderId="1" xfId="1" applyFont="1" applyFill="1" applyBorder="1"/>
    <xf numFmtId="0" fontId="2" fillId="0" borderId="0" xfId="0" applyFont="1" applyAlignment="1"/>
    <xf numFmtId="14" fontId="0" fillId="2" borderId="1" xfId="0" applyNumberFormat="1" applyFill="1" applyBorder="1"/>
    <xf numFmtId="164" fontId="0" fillId="2" borderId="6" xfId="1" applyFont="1" applyFill="1" applyBorder="1"/>
    <xf numFmtId="0" fontId="0" fillId="3" borderId="1" xfId="0" applyFill="1" applyBorder="1"/>
    <xf numFmtId="0" fontId="0" fillId="3" borderId="1" xfId="0" applyFill="1" applyBorder="1" applyAlignment="1">
      <alignment wrapText="1"/>
    </xf>
    <xf numFmtId="0" fontId="0" fillId="3" borderId="1" xfId="0" applyFill="1" applyBorder="1" applyAlignment="1"/>
    <xf numFmtId="0" fontId="0" fillId="3" borderId="0" xfId="0" applyFill="1"/>
    <xf numFmtId="0" fontId="0" fillId="3" borderId="1" xfId="0" applyFill="1" applyBorder="1" applyAlignment="1">
      <alignment horizontal="left" vertical="center"/>
    </xf>
    <xf numFmtId="0" fontId="0" fillId="0" borderId="1" xfId="0" applyBorder="1" applyAlignment="1">
      <alignment horizontal="left"/>
    </xf>
    <xf numFmtId="0" fontId="2" fillId="0" borderId="0" xfId="0" applyFont="1" applyAlignment="1">
      <alignment horizontal="center"/>
    </xf>
    <xf numFmtId="0" fontId="2" fillId="0" borderId="0" xfId="0" applyFont="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xf numFmtId="165" fontId="0" fillId="0" borderId="3" xfId="0" applyNumberFormat="1" applyBorder="1" applyAlignment="1">
      <alignment horizontal="center"/>
    </xf>
    <xf numFmtId="165" fontId="0" fillId="0" borderId="5" xfId="0" applyNumberFormat="1" applyBorder="1" applyAlignment="1">
      <alignment horizontal="center"/>
    </xf>
    <xf numFmtId="164" fontId="0" fillId="0" borderId="3" xfId="1" applyFont="1" applyBorder="1" applyAlignment="1">
      <alignment horizontal="center"/>
    </xf>
    <xf numFmtId="164" fontId="0" fillId="0" borderId="4" xfId="1" applyFont="1" applyBorder="1" applyAlignment="1">
      <alignment horizontal="center"/>
    </xf>
    <xf numFmtId="164" fontId="0" fillId="0" borderId="5" xfId="1" applyFont="1" applyBorder="1" applyAlignment="1">
      <alignment horizontal="center"/>
    </xf>
    <xf numFmtId="165" fontId="0" fillId="0" borderId="4" xfId="0" applyNumberFormat="1" applyBorder="1" applyAlignment="1">
      <alignment horizontal="center"/>
    </xf>
    <xf numFmtId="165" fontId="0" fillId="2" borderId="1" xfId="0" applyNumberFormat="1" applyFill="1" applyBorder="1"/>
    <xf numFmtId="0" fontId="0" fillId="3" borderId="3" xfId="0" applyFill="1" applyBorder="1" applyAlignment="1">
      <alignment horizontal="center" vertical="center"/>
    </xf>
    <xf numFmtId="0" fontId="0" fillId="3" borderId="5" xfId="0" applyFill="1" applyBorder="1" applyAlignment="1">
      <alignment horizontal="center" vertical="center"/>
    </xf>
    <xf numFmtId="0" fontId="0" fillId="3" borderId="1" xfId="0" applyFill="1" applyBorder="1" applyAlignment="1">
      <alignment vertical="center"/>
    </xf>
    <xf numFmtId="0" fontId="0" fillId="0" borderId="2" xfId="0" applyFill="1" applyBorder="1" applyAlignment="1">
      <alignment horizontal="center" vertical="center"/>
    </xf>
  </cellXfs>
  <cellStyles count="2">
    <cellStyle name="Currency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0"/>
  <sheetViews>
    <sheetView topLeftCell="A10" workbookViewId="0">
      <selection activeCell="G34" sqref="G34"/>
    </sheetView>
  </sheetViews>
  <sheetFormatPr defaultRowHeight="15" x14ac:dyDescent="0.25"/>
  <cols>
    <col min="1" max="1" width="4.85546875" customWidth="1"/>
    <col min="2" max="2" width="14.140625" customWidth="1"/>
    <col min="3" max="3" width="19" customWidth="1"/>
    <col min="5" max="5" width="7.28515625" customWidth="1"/>
    <col min="6" max="7" width="18.85546875" customWidth="1"/>
    <col min="8" max="8" width="15.28515625" customWidth="1"/>
    <col min="9" max="9" width="10.85546875" customWidth="1"/>
    <col min="10" max="10" width="11.5703125" customWidth="1"/>
    <col min="11" max="11" width="10" customWidth="1"/>
    <col min="13" max="13" width="26.5703125" customWidth="1"/>
    <col min="14" max="14" width="39.5703125" customWidth="1"/>
  </cols>
  <sheetData>
    <row r="1" spans="1:14" x14ac:dyDescent="0.25">
      <c r="A1" s="21" t="s">
        <v>62</v>
      </c>
      <c r="B1" s="21"/>
      <c r="C1" s="21"/>
      <c r="D1" s="21"/>
      <c r="E1" s="21"/>
      <c r="F1" s="21"/>
      <c r="G1" s="21"/>
      <c r="H1" s="21"/>
      <c r="I1" s="21"/>
      <c r="J1" s="21"/>
      <c r="K1" s="21"/>
    </row>
    <row r="2" spans="1:14" x14ac:dyDescent="0.25">
      <c r="A2" s="1"/>
      <c r="B2" s="1"/>
      <c r="C2" s="1"/>
      <c r="D2" s="1"/>
      <c r="E2" s="1"/>
      <c r="F2" s="1"/>
      <c r="G2" s="1"/>
      <c r="H2" s="1"/>
      <c r="I2" s="1"/>
      <c r="J2" s="1"/>
      <c r="K2" s="1"/>
    </row>
    <row r="3" spans="1:14" x14ac:dyDescent="0.25">
      <c r="A3" s="22" t="s">
        <v>67</v>
      </c>
      <c r="B3" s="22"/>
      <c r="C3" s="8"/>
      <c r="D3" s="8"/>
      <c r="E3" s="8"/>
      <c r="F3" s="9" t="s">
        <v>72</v>
      </c>
      <c r="G3" s="8"/>
      <c r="H3" s="8"/>
      <c r="I3" s="8"/>
      <c r="J3" s="8"/>
      <c r="K3" s="8"/>
    </row>
    <row r="4" spans="1:14" x14ac:dyDescent="0.25">
      <c r="A4" s="22" t="s">
        <v>68</v>
      </c>
      <c r="B4" s="22"/>
      <c r="C4" s="8"/>
      <c r="D4" s="8"/>
      <c r="E4" s="8"/>
      <c r="F4" s="9" t="s">
        <v>73</v>
      </c>
      <c r="G4" s="8"/>
      <c r="H4" s="8"/>
      <c r="I4" s="8"/>
      <c r="J4" s="8"/>
      <c r="K4" s="8"/>
    </row>
    <row r="5" spans="1:14" x14ac:dyDescent="0.25">
      <c r="A5" s="22" t="s">
        <v>69</v>
      </c>
      <c r="B5" s="22"/>
      <c r="C5" s="8"/>
      <c r="D5" s="8"/>
      <c r="E5" s="8"/>
      <c r="F5" s="9" t="s">
        <v>74</v>
      </c>
      <c r="G5" s="8"/>
      <c r="H5" s="8"/>
      <c r="I5" s="8"/>
      <c r="J5" s="8"/>
      <c r="K5" s="8"/>
    </row>
    <row r="6" spans="1:14" x14ac:dyDescent="0.25">
      <c r="A6" s="22" t="s">
        <v>70</v>
      </c>
      <c r="B6" s="22"/>
      <c r="C6" s="8"/>
      <c r="D6" s="8"/>
      <c r="E6" s="8"/>
      <c r="F6" s="9" t="s">
        <v>75</v>
      </c>
      <c r="G6" s="8"/>
      <c r="H6" s="8"/>
      <c r="I6" s="8"/>
      <c r="J6" s="8"/>
      <c r="K6" s="8"/>
    </row>
    <row r="7" spans="1:14" x14ac:dyDescent="0.25">
      <c r="A7" s="22" t="s">
        <v>71</v>
      </c>
      <c r="B7" s="22"/>
      <c r="C7" s="8"/>
      <c r="D7" s="8"/>
      <c r="E7" s="8"/>
      <c r="F7" s="9" t="s">
        <v>76</v>
      </c>
      <c r="G7" s="8"/>
      <c r="H7" s="8"/>
      <c r="I7" s="8"/>
      <c r="J7" s="8"/>
      <c r="K7" s="8"/>
    </row>
    <row r="8" spans="1:14" x14ac:dyDescent="0.25">
      <c r="A8" s="8"/>
      <c r="B8" s="8"/>
      <c r="C8" s="8"/>
      <c r="D8" s="8"/>
      <c r="E8" s="8"/>
      <c r="F8" s="8"/>
      <c r="G8" s="8"/>
      <c r="H8" s="8"/>
      <c r="I8" s="8"/>
      <c r="J8" s="8"/>
      <c r="K8" s="8"/>
    </row>
    <row r="9" spans="1:14" ht="34.5" customHeight="1" x14ac:dyDescent="0.25">
      <c r="A9" s="6" t="s">
        <v>0</v>
      </c>
      <c r="B9" s="6" t="s">
        <v>1</v>
      </c>
      <c r="C9" s="6" t="s">
        <v>2</v>
      </c>
      <c r="D9" s="6" t="s">
        <v>3</v>
      </c>
      <c r="E9" s="6" t="s">
        <v>4</v>
      </c>
      <c r="F9" s="6" t="s">
        <v>5</v>
      </c>
      <c r="G9" s="6" t="s">
        <v>45</v>
      </c>
      <c r="H9" s="7" t="s">
        <v>46</v>
      </c>
      <c r="I9" s="7" t="s">
        <v>51</v>
      </c>
      <c r="J9" s="6" t="s">
        <v>7</v>
      </c>
      <c r="K9" s="6" t="s">
        <v>8</v>
      </c>
      <c r="M9" s="33" t="s">
        <v>47</v>
      </c>
      <c r="N9" s="34"/>
    </row>
    <row r="10" spans="1:14" ht="30" x14ac:dyDescent="0.25">
      <c r="A10" s="10">
        <v>1</v>
      </c>
      <c r="B10" s="10" t="s">
        <v>9</v>
      </c>
      <c r="C10" s="10" t="s">
        <v>27</v>
      </c>
      <c r="D10" s="10" t="s">
        <v>24</v>
      </c>
      <c r="E10" s="10">
        <v>10</v>
      </c>
      <c r="F10" s="11">
        <v>10000</v>
      </c>
      <c r="G10" s="5">
        <f>E10*F10</f>
        <v>100000</v>
      </c>
      <c r="H10" s="11">
        <v>60000</v>
      </c>
      <c r="I10" s="10" t="s">
        <v>61</v>
      </c>
      <c r="J10" s="10"/>
      <c r="K10" s="3">
        <f>E10*J10</f>
        <v>0</v>
      </c>
      <c r="M10" s="19" t="s">
        <v>1</v>
      </c>
      <c r="N10" s="16" t="s">
        <v>78</v>
      </c>
    </row>
    <row r="11" spans="1:14" x14ac:dyDescent="0.25">
      <c r="A11" s="10">
        <v>2</v>
      </c>
      <c r="B11" s="10" t="s">
        <v>10</v>
      </c>
      <c r="C11" s="10" t="s">
        <v>28</v>
      </c>
      <c r="D11" s="10" t="s">
        <v>24</v>
      </c>
      <c r="E11" s="10">
        <v>10</v>
      </c>
      <c r="F11" s="11">
        <v>10000</v>
      </c>
      <c r="G11" s="5">
        <f t="shared" ref="G11:G24" si="0">E11*F11</f>
        <v>100000</v>
      </c>
      <c r="H11" s="10"/>
      <c r="I11" s="10"/>
      <c r="J11" s="10"/>
      <c r="K11" s="3">
        <f t="shared" ref="K11:K24" si="1">E11*J11</f>
        <v>0</v>
      </c>
      <c r="M11" s="15" t="s">
        <v>2</v>
      </c>
      <c r="N11" s="16" t="s">
        <v>79</v>
      </c>
    </row>
    <row r="12" spans="1:14" x14ac:dyDescent="0.25">
      <c r="A12" s="10">
        <v>3</v>
      </c>
      <c r="B12" s="10" t="s">
        <v>11</v>
      </c>
      <c r="C12" s="10" t="s">
        <v>29</v>
      </c>
      <c r="D12" s="10" t="s">
        <v>24</v>
      </c>
      <c r="E12" s="10">
        <v>10</v>
      </c>
      <c r="F12" s="11">
        <v>10000</v>
      </c>
      <c r="G12" s="5">
        <f t="shared" si="0"/>
        <v>100000</v>
      </c>
      <c r="H12" s="10"/>
      <c r="I12" s="10"/>
      <c r="J12" s="10"/>
      <c r="K12" s="3">
        <f t="shared" si="1"/>
        <v>0</v>
      </c>
      <c r="M12" s="15" t="s">
        <v>3</v>
      </c>
      <c r="N12" s="16" t="s">
        <v>80</v>
      </c>
    </row>
    <row r="13" spans="1:14" x14ac:dyDescent="0.25">
      <c r="A13" s="10">
        <v>4</v>
      </c>
      <c r="B13" s="10" t="s">
        <v>12</v>
      </c>
      <c r="C13" s="10" t="s">
        <v>30</v>
      </c>
      <c r="D13" s="10" t="s">
        <v>24</v>
      </c>
      <c r="E13" s="10">
        <v>10</v>
      </c>
      <c r="F13" s="11">
        <v>10000</v>
      </c>
      <c r="G13" s="5">
        <f t="shared" si="0"/>
        <v>100000</v>
      </c>
      <c r="H13" s="10"/>
      <c r="I13" s="10"/>
      <c r="J13" s="10"/>
      <c r="K13" s="3">
        <f t="shared" si="1"/>
        <v>0</v>
      </c>
      <c r="M13" s="15" t="s">
        <v>4</v>
      </c>
      <c r="N13" s="16" t="s">
        <v>81</v>
      </c>
    </row>
    <row r="14" spans="1:14" x14ac:dyDescent="0.25">
      <c r="A14" s="10">
        <v>5</v>
      </c>
      <c r="B14" s="10" t="s">
        <v>13</v>
      </c>
      <c r="C14" s="10" t="s">
        <v>31</v>
      </c>
      <c r="D14" s="10" t="s">
        <v>24</v>
      </c>
      <c r="E14" s="10">
        <v>10</v>
      </c>
      <c r="F14" s="11">
        <v>10000</v>
      </c>
      <c r="G14" s="5">
        <f t="shared" si="0"/>
        <v>100000</v>
      </c>
      <c r="H14" s="10"/>
      <c r="I14" s="10"/>
      <c r="J14" s="10"/>
      <c r="K14" s="3">
        <f t="shared" si="1"/>
        <v>0</v>
      </c>
      <c r="M14" s="15" t="s">
        <v>77</v>
      </c>
      <c r="N14" s="16" t="s">
        <v>82</v>
      </c>
    </row>
    <row r="15" spans="1:14" x14ac:dyDescent="0.25">
      <c r="A15" s="10">
        <v>6</v>
      </c>
      <c r="B15" s="10" t="s">
        <v>14</v>
      </c>
      <c r="C15" s="10" t="s">
        <v>32</v>
      </c>
      <c r="D15" s="10" t="s">
        <v>24</v>
      </c>
      <c r="E15" s="10">
        <v>10</v>
      </c>
      <c r="F15" s="11">
        <v>10000</v>
      </c>
      <c r="G15" s="5">
        <f t="shared" si="0"/>
        <v>100000</v>
      </c>
      <c r="H15" s="10"/>
      <c r="I15" s="10"/>
      <c r="J15" s="10"/>
      <c r="K15" s="3">
        <f t="shared" si="1"/>
        <v>0</v>
      </c>
      <c r="M15" s="15" t="s">
        <v>6</v>
      </c>
      <c r="N15" s="16" t="s">
        <v>83</v>
      </c>
    </row>
    <row r="16" spans="1:14" x14ac:dyDescent="0.25">
      <c r="A16" s="10">
        <v>7</v>
      </c>
      <c r="B16" s="10" t="s">
        <v>15</v>
      </c>
      <c r="C16" s="10" t="s">
        <v>33</v>
      </c>
      <c r="D16" s="10" t="s">
        <v>24</v>
      </c>
      <c r="E16" s="10">
        <v>10</v>
      </c>
      <c r="F16" s="11">
        <v>10000</v>
      </c>
      <c r="G16" s="5">
        <f t="shared" si="0"/>
        <v>100000</v>
      </c>
      <c r="H16" s="10"/>
      <c r="I16" s="10"/>
      <c r="J16" s="10"/>
      <c r="K16" s="3">
        <f t="shared" si="1"/>
        <v>0</v>
      </c>
      <c r="M16" s="15" t="s">
        <v>44</v>
      </c>
      <c r="N16" s="16" t="s">
        <v>84</v>
      </c>
    </row>
    <row r="17" spans="1:14" x14ac:dyDescent="0.25">
      <c r="A17" s="10">
        <v>8</v>
      </c>
      <c r="B17" s="10" t="s">
        <v>16</v>
      </c>
      <c r="C17" s="10" t="s">
        <v>34</v>
      </c>
      <c r="D17" s="10" t="s">
        <v>24</v>
      </c>
      <c r="E17" s="10">
        <v>10</v>
      </c>
      <c r="F17" s="11">
        <v>10000</v>
      </c>
      <c r="G17" s="5">
        <f t="shared" si="0"/>
        <v>100000</v>
      </c>
      <c r="H17" s="10"/>
      <c r="I17" s="10"/>
      <c r="J17" s="10"/>
      <c r="K17" s="3">
        <f t="shared" si="1"/>
        <v>0</v>
      </c>
      <c r="M17" s="15" t="s">
        <v>51</v>
      </c>
      <c r="N17" s="16" t="s">
        <v>85</v>
      </c>
    </row>
    <row r="18" spans="1:14" x14ac:dyDescent="0.25">
      <c r="A18" s="10">
        <v>9</v>
      </c>
      <c r="B18" s="10" t="s">
        <v>17</v>
      </c>
      <c r="C18" s="10" t="s">
        <v>35</v>
      </c>
      <c r="D18" s="10" t="s">
        <v>24</v>
      </c>
      <c r="E18" s="10">
        <v>10</v>
      </c>
      <c r="F18" s="11">
        <v>10000</v>
      </c>
      <c r="G18" s="5">
        <f t="shared" si="0"/>
        <v>100000</v>
      </c>
      <c r="H18" s="10"/>
      <c r="I18" s="10"/>
      <c r="J18" s="10"/>
      <c r="K18" s="3">
        <f t="shared" si="1"/>
        <v>0</v>
      </c>
      <c r="M18" s="15" t="s">
        <v>7</v>
      </c>
      <c r="N18" s="16" t="s">
        <v>86</v>
      </c>
    </row>
    <row r="19" spans="1:14" x14ac:dyDescent="0.25">
      <c r="A19" s="10">
        <v>10</v>
      </c>
      <c r="B19" s="10" t="s">
        <v>18</v>
      </c>
      <c r="C19" s="10" t="s">
        <v>36</v>
      </c>
      <c r="D19" s="10" t="s">
        <v>24</v>
      </c>
      <c r="E19" s="10">
        <v>10</v>
      </c>
      <c r="F19" s="11">
        <v>10000</v>
      </c>
      <c r="G19" s="5">
        <f t="shared" si="0"/>
        <v>100000</v>
      </c>
      <c r="H19" s="10"/>
      <c r="I19" s="10"/>
      <c r="J19" s="10"/>
      <c r="K19" s="3">
        <f t="shared" si="1"/>
        <v>0</v>
      </c>
      <c r="M19" s="15" t="s">
        <v>8</v>
      </c>
      <c r="N19" s="16" t="s">
        <v>87</v>
      </c>
    </row>
    <row r="20" spans="1:14" x14ac:dyDescent="0.25">
      <c r="A20" s="10">
        <v>11</v>
      </c>
      <c r="B20" s="10" t="s">
        <v>19</v>
      </c>
      <c r="C20" s="10" t="s">
        <v>37</v>
      </c>
      <c r="D20" s="10" t="s">
        <v>24</v>
      </c>
      <c r="E20" s="10">
        <v>10</v>
      </c>
      <c r="F20" s="11">
        <v>10000</v>
      </c>
      <c r="G20" s="5">
        <f t="shared" si="0"/>
        <v>100000</v>
      </c>
      <c r="H20" s="10"/>
      <c r="I20" s="10"/>
      <c r="J20" s="10"/>
      <c r="K20" s="3">
        <f t="shared" si="1"/>
        <v>0</v>
      </c>
      <c r="M20" s="17" t="s">
        <v>25</v>
      </c>
      <c r="N20" s="16" t="s">
        <v>88</v>
      </c>
    </row>
    <row r="21" spans="1:14" x14ac:dyDescent="0.25">
      <c r="A21" s="10">
        <v>12</v>
      </c>
      <c r="B21" s="10" t="s">
        <v>20</v>
      </c>
      <c r="C21" s="10" t="s">
        <v>38</v>
      </c>
      <c r="D21" s="10" t="s">
        <v>24</v>
      </c>
      <c r="E21" s="10">
        <v>10</v>
      </c>
      <c r="F21" s="11">
        <v>10000</v>
      </c>
      <c r="G21" s="5">
        <f t="shared" si="0"/>
        <v>100000</v>
      </c>
      <c r="H21" s="10"/>
      <c r="I21" s="10"/>
      <c r="J21" s="10"/>
      <c r="K21" s="3">
        <f t="shared" si="1"/>
        <v>0</v>
      </c>
      <c r="M21" s="17" t="s">
        <v>26</v>
      </c>
      <c r="N21" s="16" t="s">
        <v>89</v>
      </c>
    </row>
    <row r="22" spans="1:14" x14ac:dyDescent="0.25">
      <c r="A22" s="10">
        <v>13</v>
      </c>
      <c r="B22" s="10" t="s">
        <v>21</v>
      </c>
      <c r="C22" s="10" t="s">
        <v>39</v>
      </c>
      <c r="D22" s="10" t="s">
        <v>24</v>
      </c>
      <c r="E22" s="10">
        <v>10</v>
      </c>
      <c r="F22" s="11">
        <v>10000</v>
      </c>
      <c r="G22" s="5">
        <f t="shared" si="0"/>
        <v>100000</v>
      </c>
      <c r="H22" s="10"/>
      <c r="I22" s="10"/>
      <c r="J22" s="10"/>
      <c r="K22" s="3">
        <f t="shared" si="1"/>
        <v>0</v>
      </c>
      <c r="M22" s="17" t="s">
        <v>63</v>
      </c>
      <c r="N22" s="16" t="s">
        <v>90</v>
      </c>
    </row>
    <row r="23" spans="1:14" x14ac:dyDescent="0.25">
      <c r="A23" s="10">
        <v>14</v>
      </c>
      <c r="B23" s="10" t="s">
        <v>22</v>
      </c>
      <c r="C23" s="10" t="s">
        <v>40</v>
      </c>
      <c r="D23" s="10" t="s">
        <v>24</v>
      </c>
      <c r="E23" s="10">
        <v>10</v>
      </c>
      <c r="F23" s="11">
        <v>10000</v>
      </c>
      <c r="G23" s="5">
        <f t="shared" si="0"/>
        <v>100000</v>
      </c>
      <c r="H23" s="10"/>
      <c r="I23" s="10"/>
      <c r="J23" s="10"/>
      <c r="K23" s="3">
        <f t="shared" si="1"/>
        <v>0</v>
      </c>
      <c r="M23" s="17" t="s">
        <v>64</v>
      </c>
      <c r="N23" s="16" t="s">
        <v>91</v>
      </c>
    </row>
    <row r="24" spans="1:14" x14ac:dyDescent="0.25">
      <c r="A24" s="10">
        <v>15</v>
      </c>
      <c r="B24" s="10" t="s">
        <v>23</v>
      </c>
      <c r="C24" s="10" t="s">
        <v>41</v>
      </c>
      <c r="D24" s="10" t="s">
        <v>24</v>
      </c>
      <c r="E24" s="10">
        <v>10</v>
      </c>
      <c r="F24" s="11">
        <v>10000</v>
      </c>
      <c r="G24" s="5">
        <f t="shared" si="0"/>
        <v>100000</v>
      </c>
      <c r="H24" s="10"/>
      <c r="I24" s="10"/>
      <c r="J24" s="10"/>
      <c r="K24" s="3">
        <f t="shared" si="1"/>
        <v>0</v>
      </c>
      <c r="M24" s="17" t="s">
        <v>65</v>
      </c>
      <c r="N24" s="16" t="s">
        <v>92</v>
      </c>
    </row>
    <row r="25" spans="1:14" x14ac:dyDescent="0.25">
      <c r="A25" s="20" t="s">
        <v>25</v>
      </c>
      <c r="B25" s="20"/>
      <c r="C25" s="20"/>
      <c r="D25" s="20"/>
      <c r="E25" s="20"/>
      <c r="F25" s="20"/>
      <c r="G25" s="5">
        <f>SUM(G10:G24)</f>
        <v>1500000</v>
      </c>
      <c r="H25" s="3"/>
      <c r="I25" s="3"/>
      <c r="J25" s="3"/>
      <c r="K25" s="3"/>
      <c r="M25" s="17" t="s">
        <v>66</v>
      </c>
      <c r="N25" s="16" t="s">
        <v>93</v>
      </c>
    </row>
    <row r="26" spans="1:14" x14ac:dyDescent="0.25">
      <c r="A26" s="20" t="s">
        <v>26</v>
      </c>
      <c r="B26" s="20"/>
      <c r="C26" s="20"/>
      <c r="D26" s="20"/>
      <c r="E26" s="20"/>
      <c r="F26" s="20"/>
      <c r="G26" s="5">
        <f>SUM(H10:H24)</f>
        <v>60000</v>
      </c>
      <c r="H26" s="3"/>
      <c r="I26" s="3"/>
      <c r="J26" s="3"/>
      <c r="K26" s="3"/>
      <c r="M26" s="18"/>
      <c r="N26" s="18"/>
    </row>
    <row r="27" spans="1:14" x14ac:dyDescent="0.25">
      <c r="A27" s="20" t="s">
        <v>63</v>
      </c>
      <c r="B27" s="20"/>
      <c r="C27" s="20"/>
      <c r="D27" s="20"/>
      <c r="E27" s="20"/>
      <c r="F27" s="20"/>
      <c r="G27" s="4">
        <f>SUMIF(I10:I24,"Cair 1",H10:H24)</f>
        <v>0</v>
      </c>
      <c r="H27" s="3"/>
      <c r="I27" s="3"/>
      <c r="J27" s="3"/>
      <c r="K27" s="3"/>
      <c r="M27" s="18" t="s">
        <v>94</v>
      </c>
      <c r="N27" s="18"/>
    </row>
    <row r="28" spans="1:14" x14ac:dyDescent="0.25">
      <c r="A28" s="20" t="s">
        <v>64</v>
      </c>
      <c r="B28" s="20"/>
      <c r="C28" s="20"/>
      <c r="D28" s="20"/>
      <c r="E28" s="20"/>
      <c r="F28" s="20"/>
      <c r="G28" s="4">
        <f ca="1">SUMIF(I10:I25,"Cair 2",H10:H24)</f>
        <v>0</v>
      </c>
      <c r="H28" s="3"/>
      <c r="I28" s="3"/>
      <c r="J28" s="3"/>
      <c r="K28" s="3"/>
    </row>
    <row r="29" spans="1:14" x14ac:dyDescent="0.25">
      <c r="A29" s="20" t="s">
        <v>65</v>
      </c>
      <c r="B29" s="20"/>
      <c r="C29" s="20"/>
      <c r="D29" s="20"/>
      <c r="E29" s="20"/>
      <c r="F29" s="20"/>
      <c r="G29" s="4">
        <f>SUMIF(I10:I24,"Cair 3",H10:H24)</f>
        <v>0</v>
      </c>
      <c r="H29" s="3"/>
      <c r="I29" s="3"/>
      <c r="J29" s="3"/>
      <c r="K29" s="3"/>
    </row>
    <row r="30" spans="1:14" x14ac:dyDescent="0.25">
      <c r="A30" s="20" t="s">
        <v>66</v>
      </c>
      <c r="B30" s="20"/>
      <c r="C30" s="20"/>
      <c r="D30" s="20"/>
      <c r="E30" s="20"/>
      <c r="F30" s="20"/>
      <c r="G30" s="4">
        <f>SUMIF(I10:I24,"Cair 4",H10:H24)</f>
        <v>60000</v>
      </c>
      <c r="H30" s="3"/>
      <c r="I30" s="3"/>
      <c r="J30" s="3"/>
      <c r="K30" s="3"/>
    </row>
  </sheetData>
  <mergeCells count="13">
    <mergeCell ref="M9:N9"/>
    <mergeCell ref="A30:F30"/>
    <mergeCell ref="A1:K1"/>
    <mergeCell ref="A3:B3"/>
    <mergeCell ref="A4:B4"/>
    <mergeCell ref="A5:B5"/>
    <mergeCell ref="A6:B6"/>
    <mergeCell ref="A7:B7"/>
    <mergeCell ref="A25:F25"/>
    <mergeCell ref="A26:F26"/>
    <mergeCell ref="A27:F27"/>
    <mergeCell ref="A28:F28"/>
    <mergeCell ref="A29:F2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Debit!$A$10:$A$13</xm:f>
          </x14:formula1>
          <xm:sqref>I10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6"/>
  <sheetViews>
    <sheetView workbookViewId="0">
      <selection activeCell="D10" sqref="D10:D30"/>
    </sheetView>
  </sheetViews>
  <sheetFormatPr defaultRowHeight="15" x14ac:dyDescent="0.25"/>
  <cols>
    <col min="1" max="1" width="4.7109375" customWidth="1"/>
    <col min="2" max="2" width="12.5703125" customWidth="1"/>
    <col min="3" max="3" width="15.28515625" customWidth="1"/>
    <col min="4" max="4" width="17.140625" customWidth="1"/>
    <col min="5" max="5" width="11.7109375" customWidth="1"/>
    <col min="6" max="6" width="13" customWidth="1"/>
    <col min="8" max="8" width="12.140625" customWidth="1"/>
    <col min="9" max="9" width="79.85546875" customWidth="1"/>
  </cols>
  <sheetData>
    <row r="1" spans="1:10" x14ac:dyDescent="0.25">
      <c r="A1" s="21" t="s">
        <v>95</v>
      </c>
      <c r="B1" s="21"/>
      <c r="C1" s="21"/>
      <c r="D1" s="21"/>
      <c r="E1" s="21"/>
      <c r="F1" s="21"/>
      <c r="G1" s="12"/>
      <c r="H1" s="12"/>
      <c r="I1" s="12"/>
      <c r="J1" s="12"/>
    </row>
    <row r="2" spans="1:10" x14ac:dyDescent="0.25">
      <c r="A2" s="1"/>
      <c r="B2" s="1"/>
      <c r="C2" s="1"/>
      <c r="D2" s="1"/>
      <c r="E2" s="1"/>
      <c r="F2" s="1"/>
      <c r="G2" s="1"/>
      <c r="H2" s="1"/>
      <c r="I2" s="1"/>
      <c r="J2" s="1"/>
    </row>
    <row r="3" spans="1:10" x14ac:dyDescent="0.25">
      <c r="A3" s="22" t="s">
        <v>67</v>
      </c>
      <c r="B3" s="22"/>
      <c r="C3" s="8"/>
      <c r="D3" s="9" t="s">
        <v>72</v>
      </c>
      <c r="E3" s="8"/>
      <c r="G3" s="8"/>
      <c r="H3" s="8"/>
      <c r="I3" s="8"/>
      <c r="J3" s="8"/>
    </row>
    <row r="4" spans="1:10" x14ac:dyDescent="0.25">
      <c r="A4" s="22" t="s">
        <v>68</v>
      </c>
      <c r="B4" s="22"/>
      <c r="C4" s="8"/>
      <c r="D4" s="9" t="s">
        <v>73</v>
      </c>
      <c r="E4" s="8"/>
      <c r="G4" s="8"/>
      <c r="H4" s="8"/>
      <c r="I4" s="8"/>
      <c r="J4" s="8"/>
    </row>
    <row r="5" spans="1:10" x14ac:dyDescent="0.25">
      <c r="A5" s="22" t="s">
        <v>69</v>
      </c>
      <c r="B5" s="22"/>
      <c r="C5" s="8"/>
      <c r="D5" s="9" t="s">
        <v>74</v>
      </c>
      <c r="E5" s="8"/>
      <c r="G5" s="8"/>
      <c r="H5" s="8"/>
      <c r="I5" s="8"/>
      <c r="J5" s="8"/>
    </row>
    <row r="6" spans="1:10" x14ac:dyDescent="0.25">
      <c r="A6" s="22" t="s">
        <v>70</v>
      </c>
      <c r="B6" s="22"/>
      <c r="C6" s="8"/>
      <c r="D6" s="9" t="s">
        <v>75</v>
      </c>
      <c r="E6" s="8"/>
      <c r="G6" s="8"/>
      <c r="H6" s="8"/>
      <c r="I6" s="8"/>
      <c r="J6" s="8"/>
    </row>
    <row r="7" spans="1:10" x14ac:dyDescent="0.25">
      <c r="A7" s="22" t="s">
        <v>71</v>
      </c>
      <c r="B7" s="22"/>
      <c r="C7" s="8"/>
      <c r="D7" s="9" t="s">
        <v>76</v>
      </c>
      <c r="E7" s="8"/>
      <c r="G7" s="8"/>
      <c r="H7" s="8"/>
      <c r="I7" s="8"/>
      <c r="J7" s="8"/>
    </row>
    <row r="9" spans="1:10" ht="27" customHeight="1" x14ac:dyDescent="0.25">
      <c r="A9" s="6" t="s">
        <v>0</v>
      </c>
      <c r="B9" s="6" t="s">
        <v>43</v>
      </c>
      <c r="C9" s="6" t="s">
        <v>42</v>
      </c>
      <c r="D9" s="7" t="s">
        <v>49</v>
      </c>
      <c r="E9" s="7" t="s">
        <v>57</v>
      </c>
      <c r="F9" s="7" t="s">
        <v>47</v>
      </c>
      <c r="H9" s="33" t="s">
        <v>47</v>
      </c>
      <c r="I9" s="34"/>
    </row>
    <row r="10" spans="1:10" x14ac:dyDescent="0.25">
      <c r="A10" s="3">
        <v>1</v>
      </c>
      <c r="B10" s="13"/>
      <c r="C10" s="10"/>
      <c r="D10" s="11"/>
      <c r="E10" s="10"/>
      <c r="F10" s="10"/>
      <c r="H10" s="17" t="s">
        <v>43</v>
      </c>
      <c r="I10" s="17" t="s">
        <v>96</v>
      </c>
    </row>
    <row r="11" spans="1:10" ht="45" x14ac:dyDescent="0.25">
      <c r="A11" s="3">
        <v>2</v>
      </c>
      <c r="B11" s="13"/>
      <c r="C11" s="10"/>
      <c r="D11" s="11"/>
      <c r="E11" s="10"/>
      <c r="F11" s="10"/>
      <c r="H11" s="35" t="s">
        <v>42</v>
      </c>
      <c r="I11" s="16" t="s">
        <v>97</v>
      </c>
    </row>
    <row r="12" spans="1:10" x14ac:dyDescent="0.25">
      <c r="A12" s="3">
        <v>3</v>
      </c>
      <c r="B12" s="13"/>
      <c r="C12" s="10"/>
      <c r="D12" s="11"/>
      <c r="E12" s="10"/>
      <c r="F12" s="10"/>
      <c r="H12" s="17" t="s">
        <v>49</v>
      </c>
      <c r="I12" s="17" t="s">
        <v>98</v>
      </c>
    </row>
    <row r="13" spans="1:10" x14ac:dyDescent="0.25">
      <c r="A13" s="3">
        <v>4</v>
      </c>
      <c r="B13" s="13"/>
      <c r="C13" s="10"/>
      <c r="D13" s="11"/>
      <c r="E13" s="10"/>
      <c r="F13" s="10"/>
      <c r="H13" s="17" t="s">
        <v>57</v>
      </c>
      <c r="I13" s="17" t="s">
        <v>99</v>
      </c>
    </row>
    <row r="14" spans="1:10" x14ac:dyDescent="0.25">
      <c r="A14" s="3">
        <v>5</v>
      </c>
      <c r="B14" s="13"/>
      <c r="C14" s="10"/>
      <c r="D14" s="11"/>
      <c r="E14" s="10"/>
      <c r="F14" s="10"/>
      <c r="H14" s="15" t="s">
        <v>47</v>
      </c>
      <c r="I14" s="17" t="s">
        <v>100</v>
      </c>
    </row>
    <row r="15" spans="1:10" x14ac:dyDescent="0.25">
      <c r="A15" s="3">
        <v>6</v>
      </c>
      <c r="B15" s="13"/>
      <c r="C15" s="10"/>
      <c r="D15" s="11"/>
      <c r="E15" s="10"/>
      <c r="F15" s="10"/>
      <c r="H15" s="15" t="s">
        <v>50</v>
      </c>
      <c r="I15" s="17" t="s">
        <v>101</v>
      </c>
    </row>
    <row r="16" spans="1:10" x14ac:dyDescent="0.25">
      <c r="A16" s="3">
        <v>7</v>
      </c>
      <c r="B16" s="13"/>
      <c r="C16" s="10"/>
      <c r="D16" s="11"/>
      <c r="E16" s="10"/>
      <c r="F16" s="10"/>
      <c r="H16" s="15" t="s">
        <v>52</v>
      </c>
      <c r="I16" s="17" t="s">
        <v>106</v>
      </c>
    </row>
    <row r="17" spans="1:9" x14ac:dyDescent="0.25">
      <c r="A17" s="3">
        <v>8</v>
      </c>
      <c r="B17" s="13"/>
      <c r="C17" s="10"/>
      <c r="D17" s="11"/>
      <c r="E17" s="10"/>
      <c r="F17" s="10"/>
      <c r="H17" s="15" t="s">
        <v>102</v>
      </c>
      <c r="I17" s="17" t="s">
        <v>107</v>
      </c>
    </row>
    <row r="18" spans="1:9" x14ac:dyDescent="0.25">
      <c r="A18" s="3">
        <v>9</v>
      </c>
      <c r="B18" s="13"/>
      <c r="C18" s="10"/>
      <c r="D18" s="11"/>
      <c r="E18" s="10"/>
      <c r="F18" s="10"/>
      <c r="H18" s="15" t="s">
        <v>103</v>
      </c>
      <c r="I18" s="17" t="s">
        <v>108</v>
      </c>
    </row>
    <row r="19" spans="1:9" x14ac:dyDescent="0.25">
      <c r="A19" s="3">
        <v>10</v>
      </c>
      <c r="B19" s="13"/>
      <c r="C19" s="10"/>
      <c r="D19" s="11"/>
      <c r="E19" s="10"/>
      <c r="F19" s="10"/>
      <c r="H19" s="15" t="s">
        <v>104</v>
      </c>
      <c r="I19" s="17" t="s">
        <v>109</v>
      </c>
    </row>
    <row r="20" spans="1:9" x14ac:dyDescent="0.25">
      <c r="A20" s="3">
        <v>11</v>
      </c>
      <c r="B20" s="13"/>
      <c r="C20" s="10"/>
      <c r="D20" s="11"/>
      <c r="E20" s="10"/>
      <c r="F20" s="10"/>
      <c r="H20" s="15" t="s">
        <v>105</v>
      </c>
      <c r="I20" s="17" t="s">
        <v>110</v>
      </c>
    </row>
    <row r="21" spans="1:9" x14ac:dyDescent="0.25">
      <c r="A21" s="3">
        <v>12</v>
      </c>
      <c r="B21" s="13"/>
      <c r="C21" s="10"/>
      <c r="D21" s="11"/>
      <c r="E21" s="10"/>
      <c r="F21" s="10"/>
    </row>
    <row r="22" spans="1:9" x14ac:dyDescent="0.25">
      <c r="A22" s="3">
        <v>13</v>
      </c>
      <c r="B22" s="13"/>
      <c r="C22" s="10"/>
      <c r="D22" s="11"/>
      <c r="E22" s="10"/>
      <c r="F22" s="10"/>
    </row>
    <row r="23" spans="1:9" x14ac:dyDescent="0.25">
      <c r="A23" s="3">
        <v>14</v>
      </c>
      <c r="B23" s="13"/>
      <c r="C23" s="10"/>
      <c r="D23" s="11"/>
      <c r="E23" s="10"/>
      <c r="F23" s="10"/>
    </row>
    <row r="24" spans="1:9" x14ac:dyDescent="0.25">
      <c r="A24" s="3">
        <v>15</v>
      </c>
      <c r="B24" s="13"/>
      <c r="C24" s="10"/>
      <c r="D24" s="11"/>
      <c r="E24" s="10"/>
      <c r="F24" s="10"/>
    </row>
    <row r="25" spans="1:9" x14ac:dyDescent="0.25">
      <c r="A25" s="3">
        <v>16</v>
      </c>
      <c r="B25" s="13"/>
      <c r="C25" s="10"/>
      <c r="D25" s="11"/>
      <c r="E25" s="10"/>
      <c r="F25" s="10"/>
    </row>
    <row r="26" spans="1:9" x14ac:dyDescent="0.25">
      <c r="A26" s="3">
        <v>17</v>
      </c>
      <c r="B26" s="13"/>
      <c r="C26" s="10"/>
      <c r="D26" s="11"/>
      <c r="E26" s="10"/>
      <c r="F26" s="10"/>
    </row>
    <row r="27" spans="1:9" x14ac:dyDescent="0.25">
      <c r="A27" s="3">
        <v>18</v>
      </c>
      <c r="B27" s="13"/>
      <c r="C27" s="10"/>
      <c r="D27" s="11"/>
      <c r="E27" s="10"/>
      <c r="F27" s="10"/>
    </row>
    <row r="28" spans="1:9" x14ac:dyDescent="0.25">
      <c r="A28" s="3">
        <v>19</v>
      </c>
      <c r="B28" s="13"/>
      <c r="C28" s="10"/>
      <c r="D28" s="11"/>
      <c r="E28" s="10"/>
      <c r="F28" s="10"/>
    </row>
    <row r="29" spans="1:9" x14ac:dyDescent="0.25">
      <c r="A29" s="3">
        <v>20</v>
      </c>
      <c r="B29" s="13"/>
      <c r="C29" s="10"/>
      <c r="D29" s="14"/>
      <c r="E29" s="10"/>
      <c r="F29" s="10"/>
    </row>
    <row r="30" spans="1:9" x14ac:dyDescent="0.25">
      <c r="A30" s="3">
        <v>21</v>
      </c>
      <c r="B30" s="13"/>
      <c r="C30" s="10"/>
      <c r="D30" s="11"/>
      <c r="E30" s="10"/>
      <c r="F30" s="10"/>
    </row>
    <row r="31" spans="1:9" x14ac:dyDescent="0.25">
      <c r="A31" s="23" t="s">
        <v>50</v>
      </c>
      <c r="B31" s="24"/>
      <c r="C31" s="24"/>
      <c r="D31" s="28">
        <f>SUM(D10:D30)</f>
        <v>0</v>
      </c>
      <c r="E31" s="29"/>
      <c r="F31" s="30"/>
    </row>
    <row r="32" spans="1:9" x14ac:dyDescent="0.25">
      <c r="A32" s="23" t="s">
        <v>52</v>
      </c>
      <c r="B32" s="24"/>
      <c r="C32" s="25"/>
      <c r="D32" s="28">
        <f>Debit!C14-Kredit!D31</f>
        <v>100000</v>
      </c>
      <c r="E32" s="29"/>
      <c r="F32" s="30"/>
    </row>
    <row r="33" spans="1:6" x14ac:dyDescent="0.25">
      <c r="A33" s="23" t="s">
        <v>53</v>
      </c>
      <c r="B33" s="24"/>
      <c r="C33" s="25"/>
      <c r="D33" s="26">
        <f>Debit!C10-(SUMIF(E10:E30,"Cair 1",D10:D30))</f>
        <v>10000</v>
      </c>
      <c r="E33" s="31"/>
      <c r="F33" s="27"/>
    </row>
    <row r="34" spans="1:6" x14ac:dyDescent="0.25">
      <c r="A34" s="23" t="s">
        <v>54</v>
      </c>
      <c r="B34" s="24"/>
      <c r="C34" s="25"/>
      <c r="D34" s="26">
        <f>Debit!C11-(SUMIF(E10:E30,"Cair 2",D10:D30))</f>
        <v>20000</v>
      </c>
      <c r="E34" s="31"/>
      <c r="F34" s="27"/>
    </row>
    <row r="35" spans="1:6" x14ac:dyDescent="0.25">
      <c r="A35" s="23" t="s">
        <v>55</v>
      </c>
      <c r="B35" s="24"/>
      <c r="C35" s="25"/>
      <c r="D35" s="26">
        <f>Debit!C12-(SUMIF(E10:E30,"Cair 3",D10:D30))</f>
        <v>30000</v>
      </c>
      <c r="E35" s="31"/>
      <c r="F35" s="27"/>
    </row>
    <row r="36" spans="1:6" x14ac:dyDescent="0.25">
      <c r="A36" s="23" t="s">
        <v>56</v>
      </c>
      <c r="B36" s="24"/>
      <c r="C36" s="25"/>
      <c r="D36" s="26">
        <f>Debit!C13-(SUMIF(E10:E30,"Cair 4",D10:D30))</f>
        <v>40000</v>
      </c>
      <c r="E36" s="31"/>
      <c r="F36" s="27"/>
    </row>
  </sheetData>
  <mergeCells count="19">
    <mergeCell ref="D36:F36"/>
    <mergeCell ref="H9:I9"/>
    <mergeCell ref="A36:C36"/>
    <mergeCell ref="A31:C31"/>
    <mergeCell ref="A32:C32"/>
    <mergeCell ref="A33:C33"/>
    <mergeCell ref="A3:B3"/>
    <mergeCell ref="A4:B4"/>
    <mergeCell ref="A5:B5"/>
    <mergeCell ref="A6:B6"/>
    <mergeCell ref="A7:B7"/>
    <mergeCell ref="A1:F1"/>
    <mergeCell ref="A34:C34"/>
    <mergeCell ref="A35:C35"/>
    <mergeCell ref="D32:F32"/>
    <mergeCell ref="D33:F33"/>
    <mergeCell ref="D31:F31"/>
    <mergeCell ref="D34:F34"/>
    <mergeCell ref="D35:F35"/>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Debit!$A$10:$A$13</xm:f>
          </x14:formula1>
          <xm:sqref>E10:E30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tabSelected="1" workbookViewId="0">
      <selection activeCell="G10" sqref="G10"/>
    </sheetView>
  </sheetViews>
  <sheetFormatPr defaultRowHeight="15" x14ac:dyDescent="0.25"/>
  <cols>
    <col min="2" max="2" width="15.42578125" customWidth="1"/>
    <col min="3" max="3" width="18.7109375" customWidth="1"/>
    <col min="4" max="4" width="11.140625" customWidth="1"/>
    <col min="6" max="6" width="9.140625" customWidth="1"/>
  </cols>
  <sheetData>
    <row r="1" spans="1:7" x14ac:dyDescent="0.25">
      <c r="A1" s="21" t="s">
        <v>95</v>
      </c>
      <c r="B1" s="21"/>
      <c r="C1" s="21"/>
      <c r="D1" s="21"/>
      <c r="E1" s="21"/>
      <c r="F1" s="21"/>
    </row>
    <row r="2" spans="1:7" x14ac:dyDescent="0.25">
      <c r="A2" s="2"/>
      <c r="B2" s="2"/>
      <c r="C2" s="2"/>
      <c r="D2" s="2"/>
      <c r="E2" s="2"/>
      <c r="F2" s="2"/>
    </row>
    <row r="3" spans="1:7" x14ac:dyDescent="0.25">
      <c r="A3" s="22" t="s">
        <v>67</v>
      </c>
      <c r="B3" s="22"/>
      <c r="C3" s="8"/>
      <c r="D3" s="9" t="s">
        <v>72</v>
      </c>
      <c r="E3" s="8"/>
    </row>
    <row r="4" spans="1:7" x14ac:dyDescent="0.25">
      <c r="A4" s="22" t="s">
        <v>68</v>
      </c>
      <c r="B4" s="22"/>
      <c r="C4" s="8"/>
      <c r="D4" s="9" t="s">
        <v>73</v>
      </c>
      <c r="E4" s="8"/>
    </row>
    <row r="5" spans="1:7" x14ac:dyDescent="0.25">
      <c r="A5" s="22" t="s">
        <v>69</v>
      </c>
      <c r="B5" s="22"/>
      <c r="C5" s="8"/>
      <c r="D5" s="9" t="s">
        <v>74</v>
      </c>
      <c r="E5" s="8"/>
    </row>
    <row r="6" spans="1:7" x14ac:dyDescent="0.25">
      <c r="A6" s="22" t="s">
        <v>70</v>
      </c>
      <c r="B6" s="22"/>
      <c r="C6" s="8"/>
      <c r="D6" s="9" t="s">
        <v>75</v>
      </c>
      <c r="E6" s="8"/>
    </row>
    <row r="7" spans="1:7" x14ac:dyDescent="0.25">
      <c r="A7" s="22" t="s">
        <v>71</v>
      </c>
      <c r="B7" s="22"/>
      <c r="C7" s="8"/>
      <c r="D7" s="9" t="s">
        <v>76</v>
      </c>
      <c r="E7" s="8"/>
    </row>
    <row r="8" spans="1:7" x14ac:dyDescent="0.25">
      <c r="A8" s="9"/>
      <c r="B8" s="9"/>
      <c r="C8" s="8"/>
      <c r="D8" s="9"/>
      <c r="E8" s="8"/>
    </row>
    <row r="9" spans="1:7" ht="21.75" customHeight="1" x14ac:dyDescent="0.25">
      <c r="A9" s="6" t="s">
        <v>51</v>
      </c>
      <c r="B9" s="6" t="s">
        <v>43</v>
      </c>
      <c r="C9" s="6" t="s">
        <v>48</v>
      </c>
      <c r="D9" s="6" t="s">
        <v>47</v>
      </c>
    </row>
    <row r="10" spans="1:7" x14ac:dyDescent="0.25">
      <c r="A10" s="3" t="s">
        <v>58</v>
      </c>
      <c r="B10" s="13">
        <v>44206</v>
      </c>
      <c r="C10" s="32">
        <v>10000</v>
      </c>
      <c r="D10" s="10"/>
      <c r="G10" s="36" t="s">
        <v>111</v>
      </c>
    </row>
    <row r="11" spans="1:7" x14ac:dyDescent="0.25">
      <c r="A11" s="3" t="s">
        <v>59</v>
      </c>
      <c r="B11" s="13"/>
      <c r="C11" s="32">
        <v>20000</v>
      </c>
      <c r="D11" s="10"/>
    </row>
    <row r="12" spans="1:7" x14ac:dyDescent="0.25">
      <c r="A12" s="3" t="s">
        <v>60</v>
      </c>
      <c r="B12" s="13"/>
      <c r="C12" s="32">
        <v>30000</v>
      </c>
      <c r="D12" s="10"/>
    </row>
    <row r="13" spans="1:7" x14ac:dyDescent="0.25">
      <c r="A13" s="3" t="s">
        <v>61</v>
      </c>
      <c r="B13" s="13"/>
      <c r="C13" s="32">
        <v>40000</v>
      </c>
      <c r="D13" s="10"/>
    </row>
    <row r="14" spans="1:7" x14ac:dyDescent="0.25">
      <c r="A14" s="20" t="s">
        <v>50</v>
      </c>
      <c r="B14" s="20"/>
      <c r="C14" s="26">
        <f>SUM(C10:C13)</f>
        <v>100000</v>
      </c>
      <c r="D14" s="27"/>
    </row>
  </sheetData>
  <mergeCells count="8">
    <mergeCell ref="A14:B14"/>
    <mergeCell ref="A1:F1"/>
    <mergeCell ref="A3:B3"/>
    <mergeCell ref="A4:B4"/>
    <mergeCell ref="A5:B5"/>
    <mergeCell ref="A6:B6"/>
    <mergeCell ref="A7:B7"/>
    <mergeCell ref="C14:D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9B84F-2B39-4C29-9FAA-15C9AB280EE8}">
  <dimension ref="A2:C14"/>
  <sheetViews>
    <sheetView workbookViewId="0">
      <selection activeCell="D9" sqref="D9"/>
    </sheetView>
  </sheetViews>
  <sheetFormatPr defaultRowHeight="15" x14ac:dyDescent="0.25"/>
  <sheetData>
    <row r="2" spans="1:3" x14ac:dyDescent="0.25">
      <c r="B2" t="s">
        <v>48</v>
      </c>
      <c r="C2" t="s">
        <v>49</v>
      </c>
    </row>
    <row r="3" spans="1:3" x14ac:dyDescent="0.25">
      <c r="A3" t="s">
        <v>112</v>
      </c>
    </row>
    <row r="4" spans="1:3" x14ac:dyDescent="0.25">
      <c r="A4" t="s">
        <v>113</v>
      </c>
    </row>
    <row r="5" spans="1:3" x14ac:dyDescent="0.25">
      <c r="A5" t="s">
        <v>114</v>
      </c>
    </row>
    <row r="6" spans="1:3" x14ac:dyDescent="0.25">
      <c r="A6" t="s">
        <v>115</v>
      </c>
    </row>
    <row r="7" spans="1:3" x14ac:dyDescent="0.25">
      <c r="A7" t="s">
        <v>116</v>
      </c>
    </row>
    <row r="8" spans="1:3" x14ac:dyDescent="0.25">
      <c r="A8" t="s">
        <v>117</v>
      </c>
    </row>
    <row r="9" spans="1:3" x14ac:dyDescent="0.25">
      <c r="A9" t="s">
        <v>118</v>
      </c>
    </row>
    <row r="10" spans="1:3" x14ac:dyDescent="0.25">
      <c r="A10" t="s">
        <v>119</v>
      </c>
    </row>
    <row r="11" spans="1:3" x14ac:dyDescent="0.25">
      <c r="A11" t="s">
        <v>120</v>
      </c>
    </row>
    <row r="12" spans="1:3" x14ac:dyDescent="0.25">
      <c r="A12" t="s">
        <v>121</v>
      </c>
    </row>
    <row r="13" spans="1:3" x14ac:dyDescent="0.25">
      <c r="A13" t="s">
        <v>122</v>
      </c>
    </row>
    <row r="14" spans="1:3" x14ac:dyDescent="0.25">
      <c r="A14" t="s">
        <v>123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Rencana</vt:lpstr>
      <vt:lpstr>Kredit</vt:lpstr>
      <vt:lpstr>Debit</vt:lpstr>
      <vt:lpstr>Sheet1</vt:lpstr>
      <vt:lpstr>barang</vt:lpstr>
      <vt:lpstr>deb</vt:lpstr>
      <vt:lpstr>detailbarang</vt:lpstr>
      <vt:lpstr>kre</vt:lpstr>
      <vt:lpstr>tanggal</vt:lpstr>
      <vt:lpstr>tgl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Toyo Arif Efendi</dc:creator>
  <cp:lastModifiedBy>Toyo</cp:lastModifiedBy>
  <dcterms:created xsi:type="dcterms:W3CDTF">2021-11-22T21:49:54Z</dcterms:created>
  <dcterms:modified xsi:type="dcterms:W3CDTF">2021-11-23T01:07:08Z</dcterms:modified>
</cp:coreProperties>
</file>