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ANNANG\TAHUN_2020\DIKLAT_PKP\Projek Perubahan\"/>
    </mc:Choice>
  </mc:AlternateContent>
  <bookViews>
    <workbookView xWindow="-120" yWindow="-120" windowWidth="20736" windowHeight="11316" tabRatio="637"/>
  </bookViews>
  <sheets>
    <sheet name="BERANDA" sheetId="1" r:id="rId1"/>
    <sheet name="penyerapan anggaran" sheetId="3" r:id="rId2"/>
    <sheet name="kepatuhan laporan" sheetId="4" r:id="rId3"/>
    <sheet name="pengelolaan aset" sheetId="5" r:id="rId4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23" i="5" l="1"/>
  <c r="O23" i="5"/>
  <c r="N23" i="5"/>
  <c r="M23" i="5"/>
  <c r="L23" i="5"/>
  <c r="K23" i="5"/>
  <c r="J23" i="5"/>
  <c r="I23" i="5"/>
  <c r="I22" i="5" s="1"/>
  <c r="H23" i="5"/>
  <c r="H22" i="5" s="1"/>
  <c r="G23" i="5"/>
  <c r="F23" i="5"/>
  <c r="E23" i="5"/>
  <c r="P22" i="5"/>
  <c r="O22" i="5"/>
  <c r="N22" i="5"/>
  <c r="M22" i="5"/>
  <c r="L22" i="5"/>
  <c r="K22" i="5"/>
  <c r="J22" i="5"/>
  <c r="G22" i="5"/>
  <c r="F22" i="5"/>
  <c r="E22" i="5"/>
  <c r="F22" i="4"/>
  <c r="G22" i="4"/>
  <c r="H22" i="4"/>
  <c r="I22" i="4"/>
  <c r="J22" i="4"/>
  <c r="K22" i="4"/>
  <c r="L22" i="4"/>
  <c r="M22" i="4"/>
  <c r="N22" i="4"/>
  <c r="O22" i="4"/>
  <c r="P22" i="4"/>
  <c r="E22" i="4"/>
  <c r="F23" i="4"/>
  <c r="G23" i="4"/>
  <c r="H23" i="4"/>
  <c r="I23" i="4"/>
  <c r="J23" i="4"/>
  <c r="K23" i="4"/>
  <c r="L23" i="4"/>
  <c r="M23" i="4"/>
  <c r="N23" i="4"/>
  <c r="O23" i="4"/>
  <c r="P23" i="4"/>
  <c r="E23" i="4"/>
  <c r="H20" i="3" l="1"/>
  <c r="I20" i="3" s="1"/>
  <c r="O17" i="3"/>
  <c r="M17" i="3"/>
  <c r="K17" i="3"/>
  <c r="I17" i="3"/>
  <c r="G17" i="3"/>
  <c r="E17" i="3"/>
  <c r="D17" i="3"/>
  <c r="L17" i="3" s="1"/>
  <c r="F17" i="3" l="1"/>
  <c r="J17" i="3"/>
  <c r="N17" i="3"/>
  <c r="H17" i="3"/>
  <c r="J20" i="3"/>
  <c r="K20" i="3" s="1"/>
</calcChain>
</file>

<file path=xl/sharedStrings.xml><?xml version="1.0" encoding="utf-8"?>
<sst xmlns="http://schemas.openxmlformats.org/spreadsheetml/2006/main" count="112" uniqueCount="48">
  <si>
    <t>e kinerja satuan kerja pengadilan agama trenggalek</t>
  </si>
  <si>
    <t>&gt;&gt;&gt;</t>
  </si>
  <si>
    <t>penyerapan anggaran</t>
  </si>
  <si>
    <t>input perencanaan anggaran</t>
  </si>
  <si>
    <t>import penyerapan anggaran</t>
  </si>
  <si>
    <t>cetak laporan</t>
  </si>
  <si>
    <t>&gt;&gt;&gt; lap. Bulanan</t>
  </si>
  <si>
    <t>&gt;&gt;&gt; lap. Triwulan</t>
  </si>
  <si>
    <t>&gt;&gt;&gt; lap. Periodik</t>
  </si>
  <si>
    <t>input realisasi anggaran</t>
  </si>
  <si>
    <t>Input rencana anggaran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</si>
  <si>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</si>
  <si>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</si>
  <si>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</si>
  <si>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</si>
  <si>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</si>
  <si>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</si>
  <si>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</si>
  <si>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</si>
  <si>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</si>
  <si>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</si>
  <si>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</si>
  <si>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</si>
  <si>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&gt;&gt;&gt; penyerapan anggaran</t>
  </si>
  <si>
    <t>&gt;&gt;&gt; beranda</t>
  </si>
  <si>
    <t>&gt;&gt;&gt; kepatuhan laporan</t>
  </si>
  <si>
    <t>&gt;&gt;&gt; pengelolaan aset TI</t>
  </si>
  <si>
    <t>upload laporan biaya perkara</t>
  </si>
  <si>
    <t>upload laporan pp39</t>
  </si>
  <si>
    <t>upload laporan LPJ 01</t>
  </si>
  <si>
    <t>upload laporan LPJ 04</t>
  </si>
  <si>
    <t>upload laporan  laporan</t>
  </si>
  <si>
    <t>cetak rekap laporan</t>
  </si>
  <si>
    <t>PP39</t>
  </si>
  <si>
    <t>LPJ01</t>
  </si>
  <si>
    <t>LPJ04</t>
  </si>
  <si>
    <t>update website</t>
  </si>
  <si>
    <t>backup database SIPP</t>
  </si>
  <si>
    <t>backup database SAS</t>
  </si>
  <si>
    <t>backup database GPP</t>
  </si>
  <si>
    <t>web</t>
  </si>
  <si>
    <t>dbSIPP</t>
  </si>
  <si>
    <t>dbSAS</t>
  </si>
  <si>
    <t>dbGPP</t>
  </si>
  <si>
    <t>pengelolaan aset</t>
  </si>
  <si>
    <t>LBP</t>
  </si>
  <si>
    <t>operator 1</t>
  </si>
  <si>
    <t>admin u/ validasi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</si>
</sst>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-* #,##0_-;\-* #,##0_-;_-* &quot;-&quot;_-;_-@_-"/>
    <numFmt numFmtId="164" formatCode="_-* #,##0.00_-;\-* #,##0.00_-;_-* &quot;-&quot;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rgb="FFFF0000"/>
      <name val="Calibri"/>
      <family val="2"/>
      <scheme val="minor"/>
    </font>
    <font>
      <sz val="11"/>
      <color theme="2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27">
    <xf numFmtId="0" fontId="0" fillId="0" borderId="0" xfId="0"/>
    <xf numFmtId="0" fontId="0" fillId="2" borderId="0" xfId="0" applyFill="1"/>
    <xf numFmtId="0" fontId="0" fillId="4" borderId="0" xfId="0" applyFill="1"/>
    <xf numFmtId="0" fontId="0" fillId="5" borderId="0" xfId="0" applyFill="1"/>
    <xf numFmtId="14" fontId="0" fillId="0" borderId="0" xfId="0" applyNumberFormat="1"/>
    <xf numFmtId="0" fontId="0" fillId="6" borderId="0" xfId="0" applyFill="1"/>
    <xf numFmtId="1" fontId="0" fillId="2" borderId="1" xfId="0" applyNumberFormat="1" applyFill="1" applyBorder="1" applyAlignment="1">
      <alignment horizontal="center"/>
    </xf>
    <xf numFmtId="164" fontId="0" fillId="0" borderId="1" xfId="1" applyNumberFormat="1" applyFont="1" applyFill="1" applyBorder="1" applyAlignment="1">
      <alignment horizontal="center"/>
    </xf>
    <xf numFmtId="164" fontId="0" fillId="2" borderId="0" xfId="0" applyNumberFormat="1" applyFill="1"/>
    <xf numFmtId="1" fontId="0" fillId="0" borderId="1" xfId="1" applyNumberFormat="1" applyFont="1" applyFill="1" applyBorder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2" borderId="0" xfId="2" applyNumberFormat="1" applyFont="1" applyFill="1" applyAlignment="1">
      <alignment horizontal="center" vertical="center"/>
    </xf>
    <xf numFmtId="41" fontId="6" fillId="0" borderId="1" xfId="1" applyNumberFormat="1" applyFont="1" applyFill="1" applyBorder="1" applyAlignment="1">
      <alignment vertical="center"/>
    </xf>
    <xf numFmtId="0" fontId="7" fillId="2" borderId="0" xfId="0" applyFont="1" applyFill="1" applyAlignment="1">
      <alignment horizontal="center" vertical="center" wrapText="1"/>
    </xf>
    <xf numFmtId="0" fontId="2" fillId="2" borderId="0" xfId="0" applyFont="1" applyFill="1" applyAlignment="1"/>
    <xf numFmtId="0" fontId="5" fillId="3" borderId="0" xfId="3" applyFont="1" applyFill="1" applyAlignment="1">
      <alignment horizontal="left"/>
    </xf>
    <xf numFmtId="0" fontId="0" fillId="7" borderId="0" xfId="0" applyFill="1" applyAlignment="1">
      <alignment horizontal="left"/>
    </xf>
    <xf numFmtId="0" fontId="4" fillId="4" borderId="0" xfId="3" applyFill="1" applyAlignment="1">
      <alignment horizontal="left"/>
    </xf>
    <xf numFmtId="0" fontId="4" fillId="5" borderId="0" xfId="3" applyFill="1" applyAlignment="1">
      <alignment horizontal="left"/>
    </xf>
    <xf numFmtId="0" fontId="2" fillId="2" borderId="0" xfId="0" applyFont="1" applyFill="1" applyAlignment="1">
      <alignment horizontal="center"/>
    </xf>
    <xf numFmtId="0" fontId="4" fillId="7" borderId="0" xfId="3" applyFill="1" applyAlignment="1">
      <alignment horizontal="left"/>
    </xf>
    <xf numFmtId="0" fontId="8" fillId="8" borderId="0" xfId="0" applyFont="1" applyFill="1"/>
    <xf numFmtId="0" fontId="0" fillId="8" borderId="0" xfId="0" applyFill="1"/>
    <xf numFmtId="0" fontId="0" fillId="9" borderId="0" xfId="0" applyFill="1"/>
    <xf numFmtId="0" fontId="7" fillId="6" borderId="0" xfId="0" applyFont="1" applyFill="1" applyAlignment="1">
      <alignment horizontal="center" vertical="center" wrapText="1"/>
    </xf>
    <xf numFmtId="0" fontId="0" fillId="10" borderId="0" xfId="0" applyFill="1" applyAlignment="1">
      <alignment horizontal="center" vertical="center"/>
    </xf>
    <xf numFmtId="0" fontId="0" fillId="11" borderId="0" xfId="0" applyFill="1"/>
  </cellXfs>
  <cellStyles count="4">
    <cellStyle name="Comma [0]" xfId="1" builtinId="6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grafik realisasi anggaran</a:t>
            </a:r>
          </a:p>
        </c:rich>
      </c:tx>
      <c:layout>
        <c:manualLayout>
          <c:xMode val="edge"/>
          <c:yMode val="edge"/>
          <c:x val="0.25581102362204722"/>
          <c:y val="2.68006700167504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1.5920398009950248E-2"/>
          <c:y val="0.20770255476859364"/>
          <c:w val="0.94825870646766164"/>
          <c:h val="0.63480024795895473"/>
        </c:manualLayout>
      </c:layout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'penyerapan anggaran'!$D$19:$O$19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'penyerapan anggaran'!$D$20:$O$20</c:f>
              <c:numCache>
                <c:formatCode>_-* #,##0.00_-;\-* #,##0.00_-;_-* "-"_-;_-@_-</c:formatCode>
                <c:ptCount val="12"/>
                <c:pt idx="0" formatCode="0">
                  <c:v>0</c:v>
                </c:pt>
                <c:pt idx="1">
                  <c:v>9</c:v>
                </c:pt>
                <c:pt idx="2">
                  <c:v>15</c:v>
                </c:pt>
                <c:pt idx="3">
                  <c:v>22</c:v>
                </c:pt>
                <c:pt idx="4">
                  <c:v>32</c:v>
                </c:pt>
                <c:pt idx="5">
                  <c:v>39</c:v>
                </c:pt>
                <c:pt idx="6">
                  <c:v>46</c:v>
                </c:pt>
                <c:pt idx="7">
                  <c:v>55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1E93-4BA7-96C9-1968FBA3488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-2617424"/>
        <c:axId val="-2611440"/>
      </c:lineChart>
      <c:catAx>
        <c:axId val="-261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611440"/>
        <c:crosses val="autoZero"/>
        <c:auto val="1"/>
        <c:lblAlgn val="ctr"/>
        <c:lblOffset val="100"/>
        <c:noMultiLvlLbl val="0"/>
      </c:catAx>
      <c:valAx>
        <c:axId val="-2611440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617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D"/>
              <a:t>grafik kepatuhan pelaporan tiap bulan</a:t>
            </a:r>
          </a:p>
        </c:rich>
      </c:tx>
      <c:layout>
        <c:manualLayout>
          <c:xMode val="edge"/>
          <c:yMode val="edge"/>
          <c:x val="0.1576878883061724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1.5920398009950248E-2"/>
          <c:y val="0.20770255476859364"/>
          <c:w val="0.94825870646766164"/>
          <c:h val="0.63480024795895473"/>
        </c:manualLayout>
      </c:layout>
      <c:lineChart>
        <c:grouping val="standard"/>
        <c:varyColors val="0"/>
        <c:ser>
          <c:idx val="0"/>
          <c:order val="0"/>
          <c:tx>
            <c:strRef>
              <c:f>'kepatuhan laporan'!$E$16:$P$16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'kepatuhan laporan'!$E$16:$P$16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'kepatuhan laporan'!$E$23:$P$23</c:f>
              <c:numCache>
                <c:formatCode>General</c:formatCode>
                <c:ptCount val="12"/>
                <c:pt idx="0">
                  <c:v>100</c:v>
                </c:pt>
                <c:pt idx="1">
                  <c:v>100</c:v>
                </c:pt>
                <c:pt idx="2">
                  <c:v>50</c:v>
                </c:pt>
                <c:pt idx="3">
                  <c:v>100</c:v>
                </c:pt>
                <c:pt idx="4">
                  <c:v>75</c:v>
                </c:pt>
                <c:pt idx="5">
                  <c:v>75</c:v>
                </c:pt>
                <c:pt idx="6">
                  <c:v>100</c:v>
                </c:pt>
                <c:pt idx="7">
                  <c:v>75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34E-43B1-B0E8-5B6F2E28C99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-2615792"/>
        <c:axId val="-2615248"/>
      </c:lineChart>
      <c:catAx>
        <c:axId val="-2615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615248"/>
        <c:crosses val="autoZero"/>
        <c:auto val="1"/>
        <c:lblAlgn val="ctr"/>
        <c:lblOffset val="100"/>
        <c:noMultiLvlLbl val="0"/>
      </c:catAx>
      <c:valAx>
        <c:axId val="-261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615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D" sz="1200"/>
              <a:t>grafik pengelolaan aset ti</a:t>
            </a:r>
          </a:p>
        </c:rich>
      </c:tx>
      <c:layout>
        <c:manualLayout>
          <c:xMode val="edge"/>
          <c:yMode val="edge"/>
          <c:x val="0.16695992179863148"/>
          <c:y val="4.37266002906661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1.5920398009950248E-2"/>
          <c:y val="0.20770255476859364"/>
          <c:w val="0.94825870646766164"/>
          <c:h val="0.63480024795895473"/>
        </c:manualLayout>
      </c:layout>
      <c:lineChart>
        <c:grouping val="standard"/>
        <c:varyColors val="0"/>
        <c:ser>
          <c:idx val="0"/>
          <c:order val="0"/>
          <c:tx>
            <c:strRef>
              <c:f>'pengelolaan aset'!$E$16:$P$16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'pengelolaan aset'!$E$16:$P$16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'pengelolaan aset'!$E$23:$P$23</c:f>
              <c:numCache>
                <c:formatCode>General</c:formatCode>
                <c:ptCount val="12"/>
                <c:pt idx="0">
                  <c:v>100</c:v>
                </c:pt>
                <c:pt idx="1">
                  <c:v>100</c:v>
                </c:pt>
                <c:pt idx="2">
                  <c:v>75</c:v>
                </c:pt>
                <c:pt idx="3">
                  <c:v>75</c:v>
                </c:pt>
                <c:pt idx="4">
                  <c:v>50</c:v>
                </c:pt>
                <c:pt idx="5">
                  <c:v>75</c:v>
                </c:pt>
                <c:pt idx="6">
                  <c:v>100</c:v>
                </c:pt>
                <c:pt idx="7">
                  <c:v>75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5F9-4D9B-894D-8610F5E54F1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-2614704"/>
        <c:axId val="-2606544"/>
      </c:lineChart>
      <c:catAx>
        <c:axId val="-2614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606544"/>
        <c:crosses val="autoZero"/>
        <c:auto val="1"/>
        <c:lblAlgn val="ctr"/>
        <c:lblOffset val="100"/>
        <c:noMultiLvlLbl val="0"/>
      </c:catAx>
      <c:valAx>
        <c:axId val="-260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614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grafik rencana anggaran</a:t>
            </a:r>
          </a:p>
        </c:rich>
      </c:tx>
      <c:layout>
        <c:manualLayout>
          <c:xMode val="edge"/>
          <c:yMode val="edge"/>
          <c:x val="0.15030830101461201"/>
          <c:y val="6.0301507537688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1.5920398009950248E-2"/>
          <c:y val="0.20770255476859364"/>
          <c:w val="0.94825870646766164"/>
          <c:h val="0.63480024795895473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'penyerapan anggaran'!$D$16:$O$16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'penyerapan anggaran'!$D$17:$O$17</c:f>
              <c:numCache>
                <c:formatCode>_-* #,##0.00_-;\-* #,##0.00_-;_-* "-"_-;_-@_-</c:formatCode>
                <c:ptCount val="12"/>
                <c:pt idx="0">
                  <c:v>8.3333333333333339</c:v>
                </c:pt>
                <c:pt idx="1">
                  <c:v>16.666666666666668</c:v>
                </c:pt>
                <c:pt idx="2">
                  <c:v>25</c:v>
                </c:pt>
                <c:pt idx="3">
                  <c:v>33.333333333333336</c:v>
                </c:pt>
                <c:pt idx="4">
                  <c:v>41.666666666666671</c:v>
                </c:pt>
                <c:pt idx="5">
                  <c:v>50</c:v>
                </c:pt>
                <c:pt idx="6">
                  <c:v>58.333333333333336</c:v>
                </c:pt>
                <c:pt idx="7">
                  <c:v>66.666666666666671</c:v>
                </c:pt>
                <c:pt idx="8">
                  <c:v>75</c:v>
                </c:pt>
                <c:pt idx="9">
                  <c:v>83.333333333333343</c:v>
                </c:pt>
                <c:pt idx="10">
                  <c:v>91.666666666666671</c:v>
                </c:pt>
                <c:pt idx="11">
                  <c:v>100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8-8FAE-4BC1-8B9B-1BFF74E8AED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2604368"/>
        <c:axId val="-2613616"/>
      </c:lineChart>
      <c:catAx>
        <c:axId val="-2604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613616"/>
        <c:crosses val="autoZero"/>
        <c:auto val="1"/>
        <c:lblAlgn val="ctr"/>
        <c:lblOffset val="100"/>
        <c:noMultiLvlLbl val="0"/>
      </c:catAx>
      <c:valAx>
        <c:axId val="-261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0_-;\-* #,##0.00_-;_-* &quot;-&quot;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604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grafik realisasi anggaran</a:t>
            </a:r>
          </a:p>
        </c:rich>
      </c:tx>
      <c:layout>
        <c:manualLayout>
          <c:xMode val="edge"/>
          <c:yMode val="edge"/>
          <c:x val="0.15030830101461201"/>
          <c:y val="6.0301507537688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1.5920398009950248E-2"/>
          <c:y val="0.20770255476859364"/>
          <c:w val="0.94825870646766164"/>
          <c:h val="0.63480024795895473"/>
        </c:manualLayout>
      </c:layout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'penyerapan anggaran'!$D$19:$O$19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'penyerapan anggaran'!$D$20:$O$20</c:f>
              <c:numCache>
                <c:formatCode>_-* #,##0.00_-;\-* #,##0.00_-;_-* "-"_-;_-@_-</c:formatCode>
                <c:ptCount val="12"/>
                <c:pt idx="0" formatCode="0">
                  <c:v>0</c:v>
                </c:pt>
                <c:pt idx="1">
                  <c:v>9</c:v>
                </c:pt>
                <c:pt idx="2">
                  <c:v>15</c:v>
                </c:pt>
                <c:pt idx="3">
                  <c:v>22</c:v>
                </c:pt>
                <c:pt idx="4">
                  <c:v>32</c:v>
                </c:pt>
                <c:pt idx="5">
                  <c:v>39</c:v>
                </c:pt>
                <c:pt idx="6">
                  <c:v>46</c:v>
                </c:pt>
                <c:pt idx="7">
                  <c:v>55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C43-4830-A773-4F9F766D662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-2609808"/>
        <c:axId val="-2608176"/>
      </c:lineChart>
      <c:catAx>
        <c:axId val="-2609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608176"/>
        <c:crosses val="autoZero"/>
        <c:auto val="1"/>
        <c:lblAlgn val="ctr"/>
        <c:lblOffset val="100"/>
        <c:noMultiLvlLbl val="0"/>
      </c:catAx>
      <c:valAx>
        <c:axId val="-2608176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609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D"/>
              <a:t>grafik kepatuhan pelaporan tiap bulan</a:t>
            </a:r>
          </a:p>
        </c:rich>
      </c:tx>
      <c:layout>
        <c:manualLayout>
          <c:xMode val="edge"/>
          <c:yMode val="edge"/>
          <c:x val="0.27696814200574266"/>
          <c:y val="5.47458442694663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1.5920398009950248E-2"/>
          <c:y val="0.20770255476859364"/>
          <c:w val="0.94825870646766164"/>
          <c:h val="0.63480024795895473"/>
        </c:manualLayout>
      </c:layout>
      <c:lineChart>
        <c:grouping val="standard"/>
        <c:varyColors val="0"/>
        <c:ser>
          <c:idx val="0"/>
          <c:order val="0"/>
          <c:tx>
            <c:strRef>
              <c:f>'kepatuhan laporan'!$E$16:$P$16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'kepatuhan laporan'!$E$16:$P$16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'kepatuhan laporan'!$E$23:$P$23</c:f>
              <c:numCache>
                <c:formatCode>General</c:formatCode>
                <c:ptCount val="12"/>
                <c:pt idx="0">
                  <c:v>100</c:v>
                </c:pt>
                <c:pt idx="1">
                  <c:v>100</c:v>
                </c:pt>
                <c:pt idx="2">
                  <c:v>50</c:v>
                </c:pt>
                <c:pt idx="3">
                  <c:v>100</c:v>
                </c:pt>
                <c:pt idx="4">
                  <c:v>75</c:v>
                </c:pt>
                <c:pt idx="5">
                  <c:v>75</c:v>
                </c:pt>
                <c:pt idx="6">
                  <c:v>100</c:v>
                </c:pt>
                <c:pt idx="7">
                  <c:v>75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C5A-47FA-83E3-8B084FF3514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-2611984"/>
        <c:axId val="-2617968"/>
      </c:lineChart>
      <c:catAx>
        <c:axId val="-2611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617968"/>
        <c:crosses val="autoZero"/>
        <c:auto val="1"/>
        <c:lblAlgn val="ctr"/>
        <c:lblOffset val="100"/>
        <c:noMultiLvlLbl val="0"/>
      </c:catAx>
      <c:valAx>
        <c:axId val="-261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611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grafik pengelolaan aset</a:t>
            </a:r>
            <a:r>
              <a:rPr lang="en-ID" baseline="0"/>
              <a:t> ti</a:t>
            </a:r>
            <a:endParaRPr lang="en-ID"/>
          </a:p>
        </c:rich>
      </c:tx>
      <c:layout>
        <c:manualLayout>
          <c:xMode val="edge"/>
          <c:yMode val="edge"/>
          <c:x val="0.27696814200574266"/>
          <c:y val="5.47458442694663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1.5920398009950248E-2"/>
          <c:y val="0.20770255476859364"/>
          <c:w val="0.94825870646766164"/>
          <c:h val="0.63480024795895473"/>
        </c:manualLayout>
      </c:layout>
      <c:lineChart>
        <c:grouping val="standard"/>
        <c:varyColors val="0"/>
        <c:ser>
          <c:idx val="0"/>
          <c:order val="0"/>
          <c:tx>
            <c:strRef>
              <c:f>'pengelolaan aset'!$E$16:$P$16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'pengelolaan aset'!$E$16:$P$16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'pengelolaan aset'!$E$23:$P$23</c:f>
              <c:numCache>
                <c:formatCode>General</c:formatCode>
                <c:ptCount val="12"/>
                <c:pt idx="0">
                  <c:v>100</c:v>
                </c:pt>
                <c:pt idx="1">
                  <c:v>100</c:v>
                </c:pt>
                <c:pt idx="2">
                  <c:v>75</c:v>
                </c:pt>
                <c:pt idx="3">
                  <c:v>75</c:v>
                </c:pt>
                <c:pt idx="4">
                  <c:v>50</c:v>
                </c:pt>
                <c:pt idx="5">
                  <c:v>75</c:v>
                </c:pt>
                <c:pt idx="6">
                  <c:v>100</c:v>
                </c:pt>
                <c:pt idx="7">
                  <c:v>75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FE1-4F87-819B-3EF473687BC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1978355344"/>
        <c:axId val="-1978354800"/>
      </c:lineChart>
      <c:catAx>
        <c:axId val="-1978355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78354800"/>
        <c:crosses val="autoZero"/>
        <c:auto val="1"/>
        <c:lblAlgn val="ctr"/>
        <c:lblOffset val="100"/>
        <c:noMultiLvlLbl val="0"/>
      </c:catAx>
      <c:valAx>
        <c:axId val="-197835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78355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png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85725</xdr:colOff>
      <xdr:row>3</xdr:row>
      <xdr:rowOff>38100</xdr:rowOff>
    </xdr:from>
    <xdr:to>
      <xdr:col>8</xdr:col>
      <xdr:colOff>228600</xdr:colOff>
      <xdr:row>13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FF885301-D848-4BC2-BEE0-7D712653F3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323851</xdr:colOff>
      <xdr:row>3</xdr:row>
      <xdr:rowOff>47626</xdr:rowOff>
    </xdr:from>
    <xdr:to>
      <xdr:col>13</xdr:col>
      <xdr:colOff>542925</xdr:colOff>
      <xdr:row>13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="" xmlns:a16="http://schemas.microsoft.com/office/drawing/2014/main" id="{2A650C84-7A64-48D2-BA04-3FAD738921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413230</xdr:colOff>
      <xdr:row>17</xdr:row>
      <xdr:rowOff>83897</xdr:rowOff>
    </xdr:from>
    <xdr:to>
      <xdr:col>21</xdr:col>
      <xdr:colOff>3655</xdr:colOff>
      <xdr:row>29</xdr:row>
      <xdr:rowOff>102947</xdr:rowOff>
    </xdr:to>
    <xdr:graphicFrame macro="">
      <xdr:nvGraphicFramePr>
        <xdr:cNvPr id="7" name="Chart 6">
          <a:extLst>
            <a:ext uri="{FF2B5EF4-FFF2-40B4-BE49-F238E27FC236}">
              <a16:creationId xmlns="" xmlns:a16="http://schemas.microsoft.com/office/drawing/2014/main" id="{6139EF44-D72C-4F09-A433-81FD88BB18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123825</xdr:colOff>
      <xdr:row>2</xdr:row>
      <xdr:rowOff>85725</xdr:rowOff>
    </xdr:from>
    <xdr:to>
      <xdr:col>8</xdr:col>
      <xdr:colOff>485775</xdr:colOff>
      <xdr:row>13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9F3280C7-63EF-40B1-AE82-B1F13C7450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47625</xdr:colOff>
      <xdr:row>2</xdr:row>
      <xdr:rowOff>85725</xdr:rowOff>
    </xdr:from>
    <xdr:to>
      <xdr:col>14</xdr:col>
      <xdr:colOff>466725</xdr:colOff>
      <xdr:row>13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ECE2541B-174E-476D-AB90-1B6BCDAD76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390524</xdr:colOff>
      <xdr:row>2</xdr:row>
      <xdr:rowOff>19050</xdr:rowOff>
    </xdr:from>
    <xdr:to>
      <xdr:col>15</xdr:col>
      <xdr:colOff>514349</xdr:colOff>
      <xdr:row>14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19F7E3A2-209E-4C05-A206-FBFF701898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209551</xdr:colOff>
      <xdr:row>16</xdr:row>
      <xdr:rowOff>28576</xdr:rowOff>
    </xdr:from>
    <xdr:to>
      <xdr:col>4</xdr:col>
      <xdr:colOff>428625</xdr:colOff>
      <xdr:row>16</xdr:row>
      <xdr:rowOff>297293</xdr:rowOff>
    </xdr:to>
    <xdr:pic>
      <xdr:nvPicPr>
        <xdr:cNvPr id="5" name="Picture 4">
          <a:extLst>
            <a:ext uri="{FF2B5EF4-FFF2-40B4-BE49-F238E27FC236}">
              <a16:creationId xmlns="" xmlns:a16="http://schemas.microsoft.com/office/drawing/2014/main" id="{89D7BEF3-E560-4CE6-8497-A218F247EC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14726" y="3181351"/>
          <a:ext cx="219074" cy="268717"/>
        </a:xfrm>
        <a:prstGeom prst="rect">
          <a:avLst/>
        </a:prstGeom>
      </xdr:spPr>
    </xdr:pic>
    <xdr:clientData/>
  </xdr:twoCellAnchor>
  <xdr:twoCellAnchor editAs="oneCell">
    <xdr:from>
      <xdr:col>4</xdr:col>
      <xdr:colOff>209550</xdr:colOff>
      <xdr:row>17</xdr:row>
      <xdr:rowOff>19050</xdr:rowOff>
    </xdr:from>
    <xdr:to>
      <xdr:col>4</xdr:col>
      <xdr:colOff>428624</xdr:colOff>
      <xdr:row>17</xdr:row>
      <xdr:rowOff>287767</xdr:rowOff>
    </xdr:to>
    <xdr:pic>
      <xdr:nvPicPr>
        <xdr:cNvPr id="6" name="Picture 5">
          <a:extLst>
            <a:ext uri="{FF2B5EF4-FFF2-40B4-BE49-F238E27FC236}">
              <a16:creationId xmlns="" xmlns:a16="http://schemas.microsoft.com/office/drawing/2014/main" id="{0BF1CFF3-CE97-4673-9ABB-B81D0AE839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14725" y="3476625"/>
          <a:ext cx="219074" cy="268717"/>
        </a:xfrm>
        <a:prstGeom prst="rect">
          <a:avLst/>
        </a:prstGeom>
      </xdr:spPr>
    </xdr:pic>
    <xdr:clientData/>
  </xdr:twoCellAnchor>
  <xdr:twoCellAnchor editAs="oneCell">
    <xdr:from>
      <xdr:col>4</xdr:col>
      <xdr:colOff>209550</xdr:colOff>
      <xdr:row>18</xdr:row>
      <xdr:rowOff>19050</xdr:rowOff>
    </xdr:from>
    <xdr:to>
      <xdr:col>4</xdr:col>
      <xdr:colOff>428624</xdr:colOff>
      <xdr:row>18</xdr:row>
      <xdr:rowOff>287767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BD0B9D69-0DBE-47B0-9305-036EDB7A1D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14725" y="3781425"/>
          <a:ext cx="219074" cy="268717"/>
        </a:xfrm>
        <a:prstGeom prst="rect">
          <a:avLst/>
        </a:prstGeom>
      </xdr:spPr>
    </xdr:pic>
    <xdr:clientData/>
  </xdr:twoCellAnchor>
  <xdr:twoCellAnchor editAs="oneCell">
    <xdr:from>
      <xdr:col>4</xdr:col>
      <xdr:colOff>209550</xdr:colOff>
      <xdr:row>19</xdr:row>
      <xdr:rowOff>28575</xdr:rowOff>
    </xdr:from>
    <xdr:to>
      <xdr:col>4</xdr:col>
      <xdr:colOff>428624</xdr:colOff>
      <xdr:row>19</xdr:row>
      <xdr:rowOff>297292</xdr:rowOff>
    </xdr:to>
    <xdr:pic>
      <xdr:nvPicPr>
        <xdr:cNvPr id="11" name="Picture 10">
          <a:extLst>
            <a:ext uri="{FF2B5EF4-FFF2-40B4-BE49-F238E27FC236}">
              <a16:creationId xmlns="" xmlns:a16="http://schemas.microsoft.com/office/drawing/2014/main" id="{2B501F15-E097-45D6-AECF-137F9D53D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14725" y="4095750"/>
          <a:ext cx="219074" cy="268717"/>
        </a:xfrm>
        <a:prstGeom prst="rect">
          <a:avLst/>
        </a:prstGeom>
      </xdr:spPr>
    </xdr:pic>
    <xdr:clientData/>
  </xdr:twoCellAnchor>
  <xdr:oneCellAnchor>
    <xdr:from>
      <xdr:col>4</xdr:col>
      <xdr:colOff>209551</xdr:colOff>
      <xdr:row>19</xdr:row>
      <xdr:rowOff>28576</xdr:rowOff>
    </xdr:from>
    <xdr:ext cx="219074" cy="268717"/>
    <xdr:pic>
      <xdr:nvPicPr>
        <xdr:cNvPr id="14" name="Picture 13">
          <a:extLst>
            <a:ext uri="{FF2B5EF4-FFF2-40B4-BE49-F238E27FC236}">
              <a16:creationId xmlns="" xmlns:a16="http://schemas.microsoft.com/office/drawing/2014/main" id="{86A2F58F-60E3-47E1-9EA5-89904EACC2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14726" y="3181351"/>
          <a:ext cx="219074" cy="268717"/>
        </a:xfrm>
        <a:prstGeom prst="rect">
          <a:avLst/>
        </a:prstGeom>
      </xdr:spPr>
    </xdr:pic>
    <xdr:clientData/>
  </xdr:oneCellAnchor>
  <xdr:oneCellAnchor>
    <xdr:from>
      <xdr:col>5</xdr:col>
      <xdr:colOff>209550</xdr:colOff>
      <xdr:row>18</xdr:row>
      <xdr:rowOff>19050</xdr:rowOff>
    </xdr:from>
    <xdr:ext cx="219074" cy="268717"/>
    <xdr:pic>
      <xdr:nvPicPr>
        <xdr:cNvPr id="35" name="Picture 34">
          <a:extLst>
            <a:ext uri="{FF2B5EF4-FFF2-40B4-BE49-F238E27FC236}">
              <a16:creationId xmlns="" xmlns:a16="http://schemas.microsoft.com/office/drawing/2014/main" id="{77970551-92C3-481B-AF68-98BE92AA1E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14725" y="3781425"/>
          <a:ext cx="219074" cy="268717"/>
        </a:xfrm>
        <a:prstGeom prst="rect">
          <a:avLst/>
        </a:prstGeom>
      </xdr:spPr>
    </xdr:pic>
    <xdr:clientData/>
  </xdr:oneCellAnchor>
  <xdr:oneCellAnchor>
    <xdr:from>
      <xdr:col>5</xdr:col>
      <xdr:colOff>209550</xdr:colOff>
      <xdr:row>19</xdr:row>
      <xdr:rowOff>28575</xdr:rowOff>
    </xdr:from>
    <xdr:ext cx="219074" cy="268717"/>
    <xdr:pic>
      <xdr:nvPicPr>
        <xdr:cNvPr id="36" name="Picture 35">
          <a:extLst>
            <a:ext uri="{FF2B5EF4-FFF2-40B4-BE49-F238E27FC236}">
              <a16:creationId xmlns="" xmlns:a16="http://schemas.microsoft.com/office/drawing/2014/main" id="{7C7C38EE-F439-4362-AFB8-110AE1A024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14725" y="4095750"/>
          <a:ext cx="219074" cy="268717"/>
        </a:xfrm>
        <a:prstGeom prst="rect">
          <a:avLst/>
        </a:prstGeom>
      </xdr:spPr>
    </xdr:pic>
    <xdr:clientData/>
  </xdr:oneCellAnchor>
  <xdr:oneCellAnchor>
    <xdr:from>
      <xdr:col>6</xdr:col>
      <xdr:colOff>209550</xdr:colOff>
      <xdr:row>19</xdr:row>
      <xdr:rowOff>28575</xdr:rowOff>
    </xdr:from>
    <xdr:ext cx="219074" cy="268717"/>
    <xdr:pic>
      <xdr:nvPicPr>
        <xdr:cNvPr id="40" name="Picture 39">
          <a:extLst>
            <a:ext uri="{FF2B5EF4-FFF2-40B4-BE49-F238E27FC236}">
              <a16:creationId xmlns="" xmlns:a16="http://schemas.microsoft.com/office/drawing/2014/main" id="{B7C16DCC-034D-4BD7-AD45-79EF8A365C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14725" y="4095750"/>
          <a:ext cx="219074" cy="268717"/>
        </a:xfrm>
        <a:prstGeom prst="rect">
          <a:avLst/>
        </a:prstGeom>
      </xdr:spPr>
    </xdr:pic>
    <xdr:clientData/>
  </xdr:oneCellAnchor>
  <xdr:oneCellAnchor>
    <xdr:from>
      <xdr:col>6</xdr:col>
      <xdr:colOff>209551</xdr:colOff>
      <xdr:row>19</xdr:row>
      <xdr:rowOff>28576</xdr:rowOff>
    </xdr:from>
    <xdr:ext cx="219074" cy="268717"/>
    <xdr:pic>
      <xdr:nvPicPr>
        <xdr:cNvPr id="42" name="Picture 41">
          <a:extLst>
            <a:ext uri="{FF2B5EF4-FFF2-40B4-BE49-F238E27FC236}">
              <a16:creationId xmlns="" xmlns:a16="http://schemas.microsoft.com/office/drawing/2014/main" id="{674E4E1E-C4BF-43E6-BD35-35161BFAEF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14726" y="4095751"/>
          <a:ext cx="219074" cy="268717"/>
        </a:xfrm>
        <a:prstGeom prst="rect">
          <a:avLst/>
        </a:prstGeom>
      </xdr:spPr>
    </xdr:pic>
    <xdr:clientData/>
  </xdr:oneCellAnchor>
  <xdr:oneCellAnchor>
    <xdr:from>
      <xdr:col>7</xdr:col>
      <xdr:colOff>209550</xdr:colOff>
      <xdr:row>18</xdr:row>
      <xdr:rowOff>19050</xdr:rowOff>
    </xdr:from>
    <xdr:ext cx="219074" cy="268717"/>
    <xdr:pic>
      <xdr:nvPicPr>
        <xdr:cNvPr id="43" name="Picture 42">
          <a:extLst>
            <a:ext uri="{FF2B5EF4-FFF2-40B4-BE49-F238E27FC236}">
              <a16:creationId xmlns="" xmlns:a16="http://schemas.microsoft.com/office/drawing/2014/main" id="{5F881AEE-A333-4785-8E0D-81FC18E930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14725" y="3781425"/>
          <a:ext cx="219074" cy="268717"/>
        </a:xfrm>
        <a:prstGeom prst="rect">
          <a:avLst/>
        </a:prstGeom>
      </xdr:spPr>
    </xdr:pic>
    <xdr:clientData/>
  </xdr:oneCellAnchor>
  <xdr:oneCellAnchor>
    <xdr:from>
      <xdr:col>7</xdr:col>
      <xdr:colOff>209550</xdr:colOff>
      <xdr:row>19</xdr:row>
      <xdr:rowOff>28575</xdr:rowOff>
    </xdr:from>
    <xdr:ext cx="219074" cy="268717"/>
    <xdr:pic>
      <xdr:nvPicPr>
        <xdr:cNvPr id="44" name="Picture 43">
          <a:extLst>
            <a:ext uri="{FF2B5EF4-FFF2-40B4-BE49-F238E27FC236}">
              <a16:creationId xmlns="" xmlns:a16="http://schemas.microsoft.com/office/drawing/2014/main" id="{B0DEE813-C0B2-44F5-9627-558729EA9E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14725" y="4095750"/>
          <a:ext cx="219074" cy="268717"/>
        </a:xfrm>
        <a:prstGeom prst="rect">
          <a:avLst/>
        </a:prstGeom>
      </xdr:spPr>
    </xdr:pic>
    <xdr:clientData/>
  </xdr:oneCellAnchor>
  <xdr:oneCellAnchor>
    <xdr:from>
      <xdr:col>7</xdr:col>
      <xdr:colOff>209551</xdr:colOff>
      <xdr:row>19</xdr:row>
      <xdr:rowOff>28576</xdr:rowOff>
    </xdr:from>
    <xdr:ext cx="219074" cy="268717"/>
    <xdr:pic>
      <xdr:nvPicPr>
        <xdr:cNvPr id="46" name="Picture 45">
          <a:extLst>
            <a:ext uri="{FF2B5EF4-FFF2-40B4-BE49-F238E27FC236}">
              <a16:creationId xmlns="" xmlns:a16="http://schemas.microsoft.com/office/drawing/2014/main" id="{3B0E4EC5-65AB-4789-9E8A-D8042DF578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14726" y="4095751"/>
          <a:ext cx="219074" cy="268717"/>
        </a:xfrm>
        <a:prstGeom prst="rect">
          <a:avLst/>
        </a:prstGeom>
      </xdr:spPr>
    </xdr:pic>
    <xdr:clientData/>
  </xdr:oneCellAnchor>
  <xdr:oneCellAnchor>
    <xdr:from>
      <xdr:col>8</xdr:col>
      <xdr:colOff>209550</xdr:colOff>
      <xdr:row>18</xdr:row>
      <xdr:rowOff>19050</xdr:rowOff>
    </xdr:from>
    <xdr:ext cx="219074" cy="268717"/>
    <xdr:pic>
      <xdr:nvPicPr>
        <xdr:cNvPr id="47" name="Picture 46">
          <a:extLst>
            <a:ext uri="{FF2B5EF4-FFF2-40B4-BE49-F238E27FC236}">
              <a16:creationId xmlns="" xmlns:a16="http://schemas.microsoft.com/office/drawing/2014/main" id="{1EC92497-C041-4F4F-A4FE-84CE7EB897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14725" y="3781425"/>
          <a:ext cx="219074" cy="268717"/>
        </a:xfrm>
        <a:prstGeom prst="rect">
          <a:avLst/>
        </a:prstGeom>
      </xdr:spPr>
    </xdr:pic>
    <xdr:clientData/>
  </xdr:oneCellAnchor>
  <xdr:oneCellAnchor>
    <xdr:from>
      <xdr:col>8</xdr:col>
      <xdr:colOff>209550</xdr:colOff>
      <xdr:row>19</xdr:row>
      <xdr:rowOff>28575</xdr:rowOff>
    </xdr:from>
    <xdr:ext cx="219074" cy="268717"/>
    <xdr:pic>
      <xdr:nvPicPr>
        <xdr:cNvPr id="48" name="Picture 47">
          <a:extLst>
            <a:ext uri="{FF2B5EF4-FFF2-40B4-BE49-F238E27FC236}">
              <a16:creationId xmlns="" xmlns:a16="http://schemas.microsoft.com/office/drawing/2014/main" id="{1BFA3FE4-61B3-42AA-BF04-A0C7A5DEFD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14725" y="4095750"/>
          <a:ext cx="219074" cy="268717"/>
        </a:xfrm>
        <a:prstGeom prst="rect">
          <a:avLst/>
        </a:prstGeom>
      </xdr:spPr>
    </xdr:pic>
    <xdr:clientData/>
  </xdr:oneCellAnchor>
  <xdr:oneCellAnchor>
    <xdr:from>
      <xdr:col>8</xdr:col>
      <xdr:colOff>209551</xdr:colOff>
      <xdr:row>19</xdr:row>
      <xdr:rowOff>28576</xdr:rowOff>
    </xdr:from>
    <xdr:ext cx="219074" cy="268717"/>
    <xdr:pic>
      <xdr:nvPicPr>
        <xdr:cNvPr id="50" name="Picture 49">
          <a:extLst>
            <a:ext uri="{FF2B5EF4-FFF2-40B4-BE49-F238E27FC236}">
              <a16:creationId xmlns="" xmlns:a16="http://schemas.microsoft.com/office/drawing/2014/main" id="{29B9204B-9F93-448D-946D-FB2E9A48E7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14726" y="4095751"/>
          <a:ext cx="219074" cy="268717"/>
        </a:xfrm>
        <a:prstGeom prst="rect">
          <a:avLst/>
        </a:prstGeom>
      </xdr:spPr>
    </xdr:pic>
    <xdr:clientData/>
  </xdr:oneCellAnchor>
  <xdr:oneCellAnchor>
    <xdr:from>
      <xdr:col>9</xdr:col>
      <xdr:colOff>209550</xdr:colOff>
      <xdr:row>18</xdr:row>
      <xdr:rowOff>19050</xdr:rowOff>
    </xdr:from>
    <xdr:ext cx="219074" cy="268717"/>
    <xdr:pic>
      <xdr:nvPicPr>
        <xdr:cNvPr id="51" name="Picture 50">
          <a:extLst>
            <a:ext uri="{FF2B5EF4-FFF2-40B4-BE49-F238E27FC236}">
              <a16:creationId xmlns="" xmlns:a16="http://schemas.microsoft.com/office/drawing/2014/main" id="{12501AEC-0E0A-43C8-A2AE-C792ABC7A3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14725" y="3781425"/>
          <a:ext cx="219074" cy="268717"/>
        </a:xfrm>
        <a:prstGeom prst="rect">
          <a:avLst/>
        </a:prstGeom>
      </xdr:spPr>
    </xdr:pic>
    <xdr:clientData/>
  </xdr:oneCellAnchor>
  <xdr:oneCellAnchor>
    <xdr:from>
      <xdr:col>9</xdr:col>
      <xdr:colOff>209550</xdr:colOff>
      <xdr:row>19</xdr:row>
      <xdr:rowOff>28575</xdr:rowOff>
    </xdr:from>
    <xdr:ext cx="219074" cy="268717"/>
    <xdr:pic>
      <xdr:nvPicPr>
        <xdr:cNvPr id="52" name="Picture 51">
          <a:extLst>
            <a:ext uri="{FF2B5EF4-FFF2-40B4-BE49-F238E27FC236}">
              <a16:creationId xmlns="" xmlns:a16="http://schemas.microsoft.com/office/drawing/2014/main" id="{6BF45D70-20BE-43C2-9CF2-B8BE9905CC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14725" y="4095750"/>
          <a:ext cx="219074" cy="268717"/>
        </a:xfrm>
        <a:prstGeom prst="rect">
          <a:avLst/>
        </a:prstGeom>
      </xdr:spPr>
    </xdr:pic>
    <xdr:clientData/>
  </xdr:oneCellAnchor>
  <xdr:oneCellAnchor>
    <xdr:from>
      <xdr:col>9</xdr:col>
      <xdr:colOff>209551</xdr:colOff>
      <xdr:row>19</xdr:row>
      <xdr:rowOff>28576</xdr:rowOff>
    </xdr:from>
    <xdr:ext cx="219074" cy="268717"/>
    <xdr:pic>
      <xdr:nvPicPr>
        <xdr:cNvPr id="54" name="Picture 53">
          <a:extLst>
            <a:ext uri="{FF2B5EF4-FFF2-40B4-BE49-F238E27FC236}">
              <a16:creationId xmlns="" xmlns:a16="http://schemas.microsoft.com/office/drawing/2014/main" id="{AB3DEAB7-21F7-4135-BC79-D2F71A7EE9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14726" y="4095751"/>
          <a:ext cx="219074" cy="268717"/>
        </a:xfrm>
        <a:prstGeom prst="rect">
          <a:avLst/>
        </a:prstGeom>
      </xdr:spPr>
    </xdr:pic>
    <xdr:clientData/>
  </xdr:oneCellAnchor>
  <xdr:oneCellAnchor>
    <xdr:from>
      <xdr:col>10</xdr:col>
      <xdr:colOff>209550</xdr:colOff>
      <xdr:row>18</xdr:row>
      <xdr:rowOff>19050</xdr:rowOff>
    </xdr:from>
    <xdr:ext cx="219074" cy="268717"/>
    <xdr:pic>
      <xdr:nvPicPr>
        <xdr:cNvPr id="55" name="Picture 54">
          <a:extLst>
            <a:ext uri="{FF2B5EF4-FFF2-40B4-BE49-F238E27FC236}">
              <a16:creationId xmlns="" xmlns:a16="http://schemas.microsoft.com/office/drawing/2014/main" id="{9D33C0CD-316E-43B4-9B9A-B827009220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14725" y="3781425"/>
          <a:ext cx="219074" cy="268717"/>
        </a:xfrm>
        <a:prstGeom prst="rect">
          <a:avLst/>
        </a:prstGeom>
      </xdr:spPr>
    </xdr:pic>
    <xdr:clientData/>
  </xdr:oneCellAnchor>
  <xdr:oneCellAnchor>
    <xdr:from>
      <xdr:col>10</xdr:col>
      <xdr:colOff>209550</xdr:colOff>
      <xdr:row>19</xdr:row>
      <xdr:rowOff>28575</xdr:rowOff>
    </xdr:from>
    <xdr:ext cx="219074" cy="268717"/>
    <xdr:pic>
      <xdr:nvPicPr>
        <xdr:cNvPr id="56" name="Picture 55">
          <a:extLst>
            <a:ext uri="{FF2B5EF4-FFF2-40B4-BE49-F238E27FC236}">
              <a16:creationId xmlns="" xmlns:a16="http://schemas.microsoft.com/office/drawing/2014/main" id="{595D7712-A7A9-4287-905D-D82D1B7913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14725" y="4095750"/>
          <a:ext cx="219074" cy="268717"/>
        </a:xfrm>
        <a:prstGeom prst="rect">
          <a:avLst/>
        </a:prstGeom>
      </xdr:spPr>
    </xdr:pic>
    <xdr:clientData/>
  </xdr:oneCellAnchor>
  <xdr:oneCellAnchor>
    <xdr:from>
      <xdr:col>10</xdr:col>
      <xdr:colOff>209551</xdr:colOff>
      <xdr:row>19</xdr:row>
      <xdr:rowOff>28576</xdr:rowOff>
    </xdr:from>
    <xdr:ext cx="219074" cy="268717"/>
    <xdr:pic>
      <xdr:nvPicPr>
        <xdr:cNvPr id="58" name="Picture 57">
          <a:extLst>
            <a:ext uri="{FF2B5EF4-FFF2-40B4-BE49-F238E27FC236}">
              <a16:creationId xmlns="" xmlns:a16="http://schemas.microsoft.com/office/drawing/2014/main" id="{C24CEDB5-909B-42EE-8E6B-1A9C93AB85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14726" y="4095751"/>
          <a:ext cx="219074" cy="268717"/>
        </a:xfrm>
        <a:prstGeom prst="rect">
          <a:avLst/>
        </a:prstGeom>
      </xdr:spPr>
    </xdr:pic>
    <xdr:clientData/>
  </xdr:oneCellAnchor>
  <xdr:oneCellAnchor>
    <xdr:from>
      <xdr:col>11</xdr:col>
      <xdr:colOff>209550</xdr:colOff>
      <xdr:row>18</xdr:row>
      <xdr:rowOff>19050</xdr:rowOff>
    </xdr:from>
    <xdr:ext cx="219074" cy="268717"/>
    <xdr:pic>
      <xdr:nvPicPr>
        <xdr:cNvPr id="59" name="Picture 58">
          <a:extLst>
            <a:ext uri="{FF2B5EF4-FFF2-40B4-BE49-F238E27FC236}">
              <a16:creationId xmlns="" xmlns:a16="http://schemas.microsoft.com/office/drawing/2014/main" id="{373E0F3E-AFC9-4631-AD58-3853F0D88B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14725" y="3781425"/>
          <a:ext cx="219074" cy="268717"/>
        </a:xfrm>
        <a:prstGeom prst="rect">
          <a:avLst/>
        </a:prstGeom>
      </xdr:spPr>
    </xdr:pic>
    <xdr:clientData/>
  </xdr:oneCellAnchor>
  <xdr:oneCellAnchor>
    <xdr:from>
      <xdr:col>11</xdr:col>
      <xdr:colOff>209550</xdr:colOff>
      <xdr:row>19</xdr:row>
      <xdr:rowOff>28575</xdr:rowOff>
    </xdr:from>
    <xdr:ext cx="219074" cy="268717"/>
    <xdr:pic>
      <xdr:nvPicPr>
        <xdr:cNvPr id="60" name="Picture 59">
          <a:extLst>
            <a:ext uri="{FF2B5EF4-FFF2-40B4-BE49-F238E27FC236}">
              <a16:creationId xmlns="" xmlns:a16="http://schemas.microsoft.com/office/drawing/2014/main" id="{E29782F0-D43F-4645-933C-3E2B606704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14725" y="4095750"/>
          <a:ext cx="219074" cy="268717"/>
        </a:xfrm>
        <a:prstGeom prst="rect">
          <a:avLst/>
        </a:prstGeom>
      </xdr:spPr>
    </xdr:pic>
    <xdr:clientData/>
  </xdr:oneCellAnchor>
  <xdr:oneCellAnchor>
    <xdr:from>
      <xdr:col>11</xdr:col>
      <xdr:colOff>209551</xdr:colOff>
      <xdr:row>18</xdr:row>
      <xdr:rowOff>28576</xdr:rowOff>
    </xdr:from>
    <xdr:ext cx="219074" cy="268717"/>
    <xdr:pic>
      <xdr:nvPicPr>
        <xdr:cNvPr id="61" name="Picture 60">
          <a:extLst>
            <a:ext uri="{FF2B5EF4-FFF2-40B4-BE49-F238E27FC236}">
              <a16:creationId xmlns="" xmlns:a16="http://schemas.microsoft.com/office/drawing/2014/main" id="{12EE5FE0-88F9-4C58-AD06-205C37FF8C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14726" y="3790951"/>
          <a:ext cx="219074" cy="268717"/>
        </a:xfrm>
        <a:prstGeom prst="rect">
          <a:avLst/>
        </a:prstGeom>
      </xdr:spPr>
    </xdr:pic>
    <xdr:clientData/>
  </xdr:oneCellAnchor>
  <xdr:oneCellAnchor>
    <xdr:from>
      <xdr:col>11</xdr:col>
      <xdr:colOff>209551</xdr:colOff>
      <xdr:row>19</xdr:row>
      <xdr:rowOff>28576</xdr:rowOff>
    </xdr:from>
    <xdr:ext cx="219074" cy="268717"/>
    <xdr:pic>
      <xdr:nvPicPr>
        <xdr:cNvPr id="62" name="Picture 61">
          <a:extLst>
            <a:ext uri="{FF2B5EF4-FFF2-40B4-BE49-F238E27FC236}">
              <a16:creationId xmlns="" xmlns:a16="http://schemas.microsoft.com/office/drawing/2014/main" id="{D4943C0C-8AD0-43BA-9839-5603056158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14726" y="4095751"/>
          <a:ext cx="219074" cy="268717"/>
        </a:xfrm>
        <a:prstGeom prst="rect">
          <a:avLst/>
        </a:prstGeom>
      </xdr:spPr>
    </xdr:pic>
    <xdr:clientData/>
  </xdr:oneCellAnchor>
  <xdr:oneCellAnchor>
    <xdr:from>
      <xdr:col>5</xdr:col>
      <xdr:colOff>209550</xdr:colOff>
      <xdr:row>17</xdr:row>
      <xdr:rowOff>19050</xdr:rowOff>
    </xdr:from>
    <xdr:ext cx="219074" cy="268717"/>
    <xdr:pic>
      <xdr:nvPicPr>
        <xdr:cNvPr id="67" name="Picture 66">
          <a:extLst>
            <a:ext uri="{FF2B5EF4-FFF2-40B4-BE49-F238E27FC236}">
              <a16:creationId xmlns="" xmlns:a16="http://schemas.microsoft.com/office/drawing/2014/main" id="{8000AE97-6C61-41D9-A7F3-2DC885A522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14725" y="3476625"/>
          <a:ext cx="219074" cy="268717"/>
        </a:xfrm>
        <a:prstGeom prst="rect">
          <a:avLst/>
        </a:prstGeom>
      </xdr:spPr>
    </xdr:pic>
    <xdr:clientData/>
  </xdr:oneCellAnchor>
  <xdr:oneCellAnchor>
    <xdr:from>
      <xdr:col>7</xdr:col>
      <xdr:colOff>209550</xdr:colOff>
      <xdr:row>17</xdr:row>
      <xdr:rowOff>19050</xdr:rowOff>
    </xdr:from>
    <xdr:ext cx="219074" cy="268717"/>
    <xdr:pic>
      <xdr:nvPicPr>
        <xdr:cNvPr id="71" name="Picture 70">
          <a:extLst>
            <a:ext uri="{FF2B5EF4-FFF2-40B4-BE49-F238E27FC236}">
              <a16:creationId xmlns="" xmlns:a16="http://schemas.microsoft.com/office/drawing/2014/main" id="{A063B9F7-73BB-4FA3-B6F0-A9A1EE8C8F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14725" y="3476625"/>
          <a:ext cx="219074" cy="268717"/>
        </a:xfrm>
        <a:prstGeom prst="rect">
          <a:avLst/>
        </a:prstGeom>
      </xdr:spPr>
    </xdr:pic>
    <xdr:clientData/>
  </xdr:oneCellAnchor>
  <xdr:oneCellAnchor>
    <xdr:from>
      <xdr:col>8</xdr:col>
      <xdr:colOff>209550</xdr:colOff>
      <xdr:row>17</xdr:row>
      <xdr:rowOff>19050</xdr:rowOff>
    </xdr:from>
    <xdr:ext cx="219074" cy="268717"/>
    <xdr:pic>
      <xdr:nvPicPr>
        <xdr:cNvPr id="73" name="Picture 72">
          <a:extLst>
            <a:ext uri="{FF2B5EF4-FFF2-40B4-BE49-F238E27FC236}">
              <a16:creationId xmlns="" xmlns:a16="http://schemas.microsoft.com/office/drawing/2014/main" id="{5CF412CC-8ED7-4A9C-9D6B-43C4C9518E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14725" y="3476625"/>
          <a:ext cx="219074" cy="268717"/>
        </a:xfrm>
        <a:prstGeom prst="rect">
          <a:avLst/>
        </a:prstGeom>
      </xdr:spPr>
    </xdr:pic>
    <xdr:clientData/>
  </xdr:oneCellAnchor>
  <xdr:oneCellAnchor>
    <xdr:from>
      <xdr:col>10</xdr:col>
      <xdr:colOff>209550</xdr:colOff>
      <xdr:row>17</xdr:row>
      <xdr:rowOff>19050</xdr:rowOff>
    </xdr:from>
    <xdr:ext cx="219074" cy="268717"/>
    <xdr:pic>
      <xdr:nvPicPr>
        <xdr:cNvPr id="77" name="Picture 76">
          <a:extLst>
            <a:ext uri="{FF2B5EF4-FFF2-40B4-BE49-F238E27FC236}">
              <a16:creationId xmlns="" xmlns:a16="http://schemas.microsoft.com/office/drawing/2014/main" id="{F9C2104B-A1CA-44EF-A150-15719A7441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14725" y="3476625"/>
          <a:ext cx="219074" cy="268717"/>
        </a:xfrm>
        <a:prstGeom prst="rect">
          <a:avLst/>
        </a:prstGeom>
      </xdr:spPr>
    </xdr:pic>
    <xdr:clientData/>
  </xdr:oneCellAnchor>
  <xdr:oneCellAnchor>
    <xdr:from>
      <xdr:col>5</xdr:col>
      <xdr:colOff>209551</xdr:colOff>
      <xdr:row>16</xdr:row>
      <xdr:rowOff>28576</xdr:rowOff>
    </xdr:from>
    <xdr:ext cx="219074" cy="268717"/>
    <xdr:pic>
      <xdr:nvPicPr>
        <xdr:cNvPr id="79" name="Picture 78">
          <a:extLst>
            <a:ext uri="{FF2B5EF4-FFF2-40B4-BE49-F238E27FC236}">
              <a16:creationId xmlns="" xmlns:a16="http://schemas.microsoft.com/office/drawing/2014/main" id="{CB88779F-9307-4857-B4F8-236F967045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14726" y="3181351"/>
          <a:ext cx="219074" cy="268717"/>
        </a:xfrm>
        <a:prstGeom prst="rect">
          <a:avLst/>
        </a:prstGeom>
      </xdr:spPr>
    </xdr:pic>
    <xdr:clientData/>
  </xdr:oneCellAnchor>
  <xdr:oneCellAnchor>
    <xdr:from>
      <xdr:col>7</xdr:col>
      <xdr:colOff>209551</xdr:colOff>
      <xdr:row>16</xdr:row>
      <xdr:rowOff>28576</xdr:rowOff>
    </xdr:from>
    <xdr:ext cx="219074" cy="268717"/>
    <xdr:pic>
      <xdr:nvPicPr>
        <xdr:cNvPr id="81" name="Picture 80">
          <a:extLst>
            <a:ext uri="{FF2B5EF4-FFF2-40B4-BE49-F238E27FC236}">
              <a16:creationId xmlns="" xmlns:a16="http://schemas.microsoft.com/office/drawing/2014/main" id="{44CBAF42-8876-4AED-98D2-5BCCE5BED8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14726" y="3181351"/>
          <a:ext cx="219074" cy="268717"/>
        </a:xfrm>
        <a:prstGeom prst="rect">
          <a:avLst/>
        </a:prstGeom>
      </xdr:spPr>
    </xdr:pic>
    <xdr:clientData/>
  </xdr:oneCellAnchor>
  <xdr:oneCellAnchor>
    <xdr:from>
      <xdr:col>9</xdr:col>
      <xdr:colOff>209551</xdr:colOff>
      <xdr:row>16</xdr:row>
      <xdr:rowOff>28576</xdr:rowOff>
    </xdr:from>
    <xdr:ext cx="219074" cy="268717"/>
    <xdr:pic>
      <xdr:nvPicPr>
        <xdr:cNvPr id="83" name="Picture 82">
          <a:extLst>
            <a:ext uri="{FF2B5EF4-FFF2-40B4-BE49-F238E27FC236}">
              <a16:creationId xmlns="" xmlns:a16="http://schemas.microsoft.com/office/drawing/2014/main" id="{C2A3F74E-274B-4A8D-AF3E-8D5A54C950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14726" y="3181351"/>
          <a:ext cx="219074" cy="268717"/>
        </a:xfrm>
        <a:prstGeom prst="rect">
          <a:avLst/>
        </a:prstGeom>
      </xdr:spPr>
    </xdr:pic>
    <xdr:clientData/>
  </xdr:oneCellAnchor>
  <xdr:oneCellAnchor>
    <xdr:from>
      <xdr:col>10</xdr:col>
      <xdr:colOff>209551</xdr:colOff>
      <xdr:row>16</xdr:row>
      <xdr:rowOff>28576</xdr:rowOff>
    </xdr:from>
    <xdr:ext cx="219074" cy="268717"/>
    <xdr:pic>
      <xdr:nvPicPr>
        <xdr:cNvPr id="84" name="Picture 83">
          <a:extLst>
            <a:ext uri="{FF2B5EF4-FFF2-40B4-BE49-F238E27FC236}">
              <a16:creationId xmlns="" xmlns:a16="http://schemas.microsoft.com/office/drawing/2014/main" id="{16299D6A-9B25-48F9-87FF-E37968E359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14726" y="3181351"/>
          <a:ext cx="219074" cy="268717"/>
        </a:xfrm>
        <a:prstGeom prst="rect">
          <a:avLst/>
        </a:prstGeom>
      </xdr:spPr>
    </xdr:pic>
    <xdr:clientData/>
  </xdr:oneCellAnchor>
  <xdr:oneCellAnchor>
    <xdr:from>
      <xdr:col>11</xdr:col>
      <xdr:colOff>209551</xdr:colOff>
      <xdr:row>16</xdr:row>
      <xdr:rowOff>28576</xdr:rowOff>
    </xdr:from>
    <xdr:ext cx="219074" cy="268717"/>
    <xdr:pic>
      <xdr:nvPicPr>
        <xdr:cNvPr id="85" name="Picture 84">
          <a:extLst>
            <a:ext uri="{FF2B5EF4-FFF2-40B4-BE49-F238E27FC236}">
              <a16:creationId xmlns="" xmlns:a16="http://schemas.microsoft.com/office/drawing/2014/main" id="{59B39ABF-BF87-4ECE-A884-745D668CCC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14726" y="3181351"/>
          <a:ext cx="219074" cy="268717"/>
        </a:xfrm>
        <a:prstGeom prst="rect">
          <a:avLst/>
        </a:prstGeom>
      </xdr:spPr>
    </xdr:pic>
    <xdr:clientData/>
  </xdr:oneCellAnchor>
  <xdr:oneCellAnchor>
    <xdr:from>
      <xdr:col>6</xdr:col>
      <xdr:colOff>209550</xdr:colOff>
      <xdr:row>18</xdr:row>
      <xdr:rowOff>28575</xdr:rowOff>
    </xdr:from>
    <xdr:ext cx="219074" cy="268717"/>
    <xdr:pic>
      <xdr:nvPicPr>
        <xdr:cNvPr id="86" name="Picture 85">
          <a:extLst>
            <a:ext uri="{FF2B5EF4-FFF2-40B4-BE49-F238E27FC236}">
              <a16:creationId xmlns="" xmlns:a16="http://schemas.microsoft.com/office/drawing/2014/main" id="{BB4E0E69-2448-403C-AE47-315D6950FA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76825" y="3790950"/>
          <a:ext cx="219074" cy="268717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390524</xdr:colOff>
      <xdr:row>2</xdr:row>
      <xdr:rowOff>19050</xdr:rowOff>
    </xdr:from>
    <xdr:to>
      <xdr:col>15</xdr:col>
      <xdr:colOff>514349</xdr:colOff>
      <xdr:row>14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B4E9A448-E0D5-4A91-9026-1678BF1FFC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209551</xdr:colOff>
      <xdr:row>16</xdr:row>
      <xdr:rowOff>28576</xdr:rowOff>
    </xdr:from>
    <xdr:to>
      <xdr:col>4</xdr:col>
      <xdr:colOff>428625</xdr:colOff>
      <xdr:row>16</xdr:row>
      <xdr:rowOff>297293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EB29DE9B-3BB6-4F59-BA4E-7A22194654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14726" y="3181351"/>
          <a:ext cx="219074" cy="268717"/>
        </a:xfrm>
        <a:prstGeom prst="rect">
          <a:avLst/>
        </a:prstGeom>
      </xdr:spPr>
    </xdr:pic>
    <xdr:clientData/>
  </xdr:twoCellAnchor>
  <xdr:oneCellAnchor>
    <xdr:from>
      <xdr:col>5</xdr:col>
      <xdr:colOff>209551</xdr:colOff>
      <xdr:row>16</xdr:row>
      <xdr:rowOff>28576</xdr:rowOff>
    </xdr:from>
    <xdr:ext cx="219074" cy="268717"/>
    <xdr:pic>
      <xdr:nvPicPr>
        <xdr:cNvPr id="32" name="Picture 31">
          <a:extLst>
            <a:ext uri="{FF2B5EF4-FFF2-40B4-BE49-F238E27FC236}">
              <a16:creationId xmlns="" xmlns:a16="http://schemas.microsoft.com/office/drawing/2014/main" id="{B34DECD7-38FD-4A75-A446-834C8E6BD5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29101" y="3181351"/>
          <a:ext cx="219074" cy="268717"/>
        </a:xfrm>
        <a:prstGeom prst="rect">
          <a:avLst/>
        </a:prstGeom>
      </xdr:spPr>
    </xdr:pic>
    <xdr:clientData/>
  </xdr:oneCellAnchor>
  <xdr:oneCellAnchor>
    <xdr:from>
      <xdr:col>7</xdr:col>
      <xdr:colOff>209551</xdr:colOff>
      <xdr:row>16</xdr:row>
      <xdr:rowOff>28576</xdr:rowOff>
    </xdr:from>
    <xdr:ext cx="219074" cy="268717"/>
    <xdr:pic>
      <xdr:nvPicPr>
        <xdr:cNvPr id="33" name="Picture 32">
          <a:extLst>
            <a:ext uri="{FF2B5EF4-FFF2-40B4-BE49-F238E27FC236}">
              <a16:creationId xmlns="" xmlns:a16="http://schemas.microsoft.com/office/drawing/2014/main" id="{D6202A27-D5BE-4CC1-93D3-9E723E5047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57851" y="3181351"/>
          <a:ext cx="219074" cy="268717"/>
        </a:xfrm>
        <a:prstGeom prst="rect">
          <a:avLst/>
        </a:prstGeom>
      </xdr:spPr>
    </xdr:pic>
    <xdr:clientData/>
  </xdr:oneCellAnchor>
  <xdr:oneCellAnchor>
    <xdr:from>
      <xdr:col>9</xdr:col>
      <xdr:colOff>209551</xdr:colOff>
      <xdr:row>16</xdr:row>
      <xdr:rowOff>28576</xdr:rowOff>
    </xdr:from>
    <xdr:ext cx="219074" cy="268717"/>
    <xdr:pic>
      <xdr:nvPicPr>
        <xdr:cNvPr id="34" name="Picture 33">
          <a:extLst>
            <a:ext uri="{FF2B5EF4-FFF2-40B4-BE49-F238E27FC236}">
              <a16:creationId xmlns="" xmlns:a16="http://schemas.microsoft.com/office/drawing/2014/main" id="{7DD0C892-BF42-4EE1-8113-A36802FE57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86601" y="3181351"/>
          <a:ext cx="219074" cy="268717"/>
        </a:xfrm>
        <a:prstGeom prst="rect">
          <a:avLst/>
        </a:prstGeom>
      </xdr:spPr>
    </xdr:pic>
    <xdr:clientData/>
  </xdr:oneCellAnchor>
  <xdr:oneCellAnchor>
    <xdr:from>
      <xdr:col>10</xdr:col>
      <xdr:colOff>209551</xdr:colOff>
      <xdr:row>16</xdr:row>
      <xdr:rowOff>28576</xdr:rowOff>
    </xdr:from>
    <xdr:ext cx="219074" cy="268717"/>
    <xdr:pic>
      <xdr:nvPicPr>
        <xdr:cNvPr id="35" name="Picture 34">
          <a:extLst>
            <a:ext uri="{FF2B5EF4-FFF2-40B4-BE49-F238E27FC236}">
              <a16:creationId xmlns="" xmlns:a16="http://schemas.microsoft.com/office/drawing/2014/main" id="{A565AC7B-2A6D-46CB-A008-C4DB6FF7FA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00976" y="3181351"/>
          <a:ext cx="219074" cy="268717"/>
        </a:xfrm>
        <a:prstGeom prst="rect">
          <a:avLst/>
        </a:prstGeom>
      </xdr:spPr>
    </xdr:pic>
    <xdr:clientData/>
  </xdr:oneCellAnchor>
  <xdr:oneCellAnchor>
    <xdr:from>
      <xdr:col>11</xdr:col>
      <xdr:colOff>209551</xdr:colOff>
      <xdr:row>16</xdr:row>
      <xdr:rowOff>28576</xdr:rowOff>
    </xdr:from>
    <xdr:ext cx="219074" cy="268717"/>
    <xdr:pic>
      <xdr:nvPicPr>
        <xdr:cNvPr id="36" name="Picture 35">
          <a:extLst>
            <a:ext uri="{FF2B5EF4-FFF2-40B4-BE49-F238E27FC236}">
              <a16:creationId xmlns="" xmlns:a16="http://schemas.microsoft.com/office/drawing/2014/main" id="{908B18F8-042B-4AFA-8DB6-B31216AA9F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15351" y="3181351"/>
          <a:ext cx="219074" cy="268717"/>
        </a:xfrm>
        <a:prstGeom prst="rect">
          <a:avLst/>
        </a:prstGeom>
      </xdr:spPr>
    </xdr:pic>
    <xdr:clientData/>
  </xdr:oneCellAnchor>
  <xdr:twoCellAnchor editAs="oneCell">
    <xdr:from>
      <xdr:col>4</xdr:col>
      <xdr:colOff>194734</xdr:colOff>
      <xdr:row>17</xdr:row>
      <xdr:rowOff>28576</xdr:rowOff>
    </xdr:from>
    <xdr:to>
      <xdr:col>4</xdr:col>
      <xdr:colOff>442384</xdr:colOff>
      <xdr:row>17</xdr:row>
      <xdr:rowOff>276226</xdr:rowOff>
    </xdr:to>
    <xdr:pic>
      <xdr:nvPicPr>
        <xdr:cNvPr id="39" name="Picture 38">
          <a:extLst>
            <a:ext uri="{FF2B5EF4-FFF2-40B4-BE49-F238E27FC236}">
              <a16:creationId xmlns="" xmlns:a16="http://schemas.microsoft.com/office/drawing/2014/main" id="{F9A9974E-795D-445E-9EB2-CDD90A7326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99909" y="348615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4</xdr:col>
      <xdr:colOff>185209</xdr:colOff>
      <xdr:row>19</xdr:row>
      <xdr:rowOff>19051</xdr:rowOff>
    </xdr:from>
    <xdr:to>
      <xdr:col>4</xdr:col>
      <xdr:colOff>432859</xdr:colOff>
      <xdr:row>19</xdr:row>
      <xdr:rowOff>266701</xdr:rowOff>
    </xdr:to>
    <xdr:pic>
      <xdr:nvPicPr>
        <xdr:cNvPr id="40" name="Picture 39">
          <a:extLst>
            <a:ext uri="{FF2B5EF4-FFF2-40B4-BE49-F238E27FC236}">
              <a16:creationId xmlns="" xmlns:a16="http://schemas.microsoft.com/office/drawing/2014/main" id="{97D243E1-E8B3-4150-AB9C-EDD91CBC13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90384" y="4086226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4</xdr:col>
      <xdr:colOff>185209</xdr:colOff>
      <xdr:row>18</xdr:row>
      <xdr:rowOff>28576</xdr:rowOff>
    </xdr:from>
    <xdr:to>
      <xdr:col>4</xdr:col>
      <xdr:colOff>432859</xdr:colOff>
      <xdr:row>18</xdr:row>
      <xdr:rowOff>276226</xdr:rowOff>
    </xdr:to>
    <xdr:pic>
      <xdr:nvPicPr>
        <xdr:cNvPr id="41" name="Picture 40">
          <a:extLst>
            <a:ext uri="{FF2B5EF4-FFF2-40B4-BE49-F238E27FC236}">
              <a16:creationId xmlns="" xmlns:a16="http://schemas.microsoft.com/office/drawing/2014/main" id="{E8EDAC02-DEDF-446D-A536-707B367DF5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90384" y="379095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209550</xdr:colOff>
      <xdr:row>17</xdr:row>
      <xdr:rowOff>57150</xdr:rowOff>
    </xdr:from>
    <xdr:to>
      <xdr:col>5</xdr:col>
      <xdr:colOff>457200</xdr:colOff>
      <xdr:row>18</xdr:row>
      <xdr:rowOff>0</xdr:rowOff>
    </xdr:to>
    <xdr:pic>
      <xdr:nvPicPr>
        <xdr:cNvPr id="42" name="Picture 41">
          <a:extLst>
            <a:ext uri="{FF2B5EF4-FFF2-40B4-BE49-F238E27FC236}">
              <a16:creationId xmlns="" xmlns:a16="http://schemas.microsoft.com/office/drawing/2014/main" id="{7F2E99D1-59E3-45A5-80AB-BFEE9F4D1D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29100" y="3514725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200025</xdr:colOff>
      <xdr:row>19</xdr:row>
      <xdr:rowOff>47625</xdr:rowOff>
    </xdr:from>
    <xdr:to>
      <xdr:col>5</xdr:col>
      <xdr:colOff>447675</xdr:colOff>
      <xdr:row>19</xdr:row>
      <xdr:rowOff>295275</xdr:rowOff>
    </xdr:to>
    <xdr:pic>
      <xdr:nvPicPr>
        <xdr:cNvPr id="43" name="Picture 42">
          <a:extLst>
            <a:ext uri="{FF2B5EF4-FFF2-40B4-BE49-F238E27FC236}">
              <a16:creationId xmlns="" xmlns:a16="http://schemas.microsoft.com/office/drawing/2014/main" id="{B63BD757-90B2-4691-BB80-CBC0C97C09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19575" y="4114800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200025</xdr:colOff>
      <xdr:row>18</xdr:row>
      <xdr:rowOff>57150</xdr:rowOff>
    </xdr:from>
    <xdr:to>
      <xdr:col>5</xdr:col>
      <xdr:colOff>447675</xdr:colOff>
      <xdr:row>19</xdr:row>
      <xdr:rowOff>0</xdr:rowOff>
    </xdr:to>
    <xdr:pic>
      <xdr:nvPicPr>
        <xdr:cNvPr id="44" name="Picture 43">
          <a:extLst>
            <a:ext uri="{FF2B5EF4-FFF2-40B4-BE49-F238E27FC236}">
              <a16:creationId xmlns="" xmlns:a16="http://schemas.microsoft.com/office/drawing/2014/main" id="{F1163477-988C-41BB-BEF9-AF58B862CF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19575" y="3819525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6</xdr:col>
      <xdr:colOff>180975</xdr:colOff>
      <xdr:row>17</xdr:row>
      <xdr:rowOff>57150</xdr:rowOff>
    </xdr:from>
    <xdr:to>
      <xdr:col>6</xdr:col>
      <xdr:colOff>428625</xdr:colOff>
      <xdr:row>18</xdr:row>
      <xdr:rowOff>0</xdr:rowOff>
    </xdr:to>
    <xdr:pic>
      <xdr:nvPicPr>
        <xdr:cNvPr id="45" name="Picture 44">
          <a:extLst>
            <a:ext uri="{FF2B5EF4-FFF2-40B4-BE49-F238E27FC236}">
              <a16:creationId xmlns="" xmlns:a16="http://schemas.microsoft.com/office/drawing/2014/main" id="{C9CA6936-B93A-49FE-A4EF-735E09443C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14900" y="3514725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6</xdr:col>
      <xdr:colOff>171450</xdr:colOff>
      <xdr:row>19</xdr:row>
      <xdr:rowOff>47625</xdr:rowOff>
    </xdr:from>
    <xdr:to>
      <xdr:col>6</xdr:col>
      <xdr:colOff>419100</xdr:colOff>
      <xdr:row>19</xdr:row>
      <xdr:rowOff>295275</xdr:rowOff>
    </xdr:to>
    <xdr:pic>
      <xdr:nvPicPr>
        <xdr:cNvPr id="46" name="Picture 45">
          <a:extLst>
            <a:ext uri="{FF2B5EF4-FFF2-40B4-BE49-F238E27FC236}">
              <a16:creationId xmlns="" xmlns:a16="http://schemas.microsoft.com/office/drawing/2014/main" id="{880D4BD1-21E4-43D0-9503-3610BF5058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05375" y="4114800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6</xdr:col>
      <xdr:colOff>171450</xdr:colOff>
      <xdr:row>18</xdr:row>
      <xdr:rowOff>57150</xdr:rowOff>
    </xdr:from>
    <xdr:to>
      <xdr:col>6</xdr:col>
      <xdr:colOff>419100</xdr:colOff>
      <xdr:row>19</xdr:row>
      <xdr:rowOff>0</xdr:rowOff>
    </xdr:to>
    <xdr:pic>
      <xdr:nvPicPr>
        <xdr:cNvPr id="47" name="Picture 46">
          <a:extLst>
            <a:ext uri="{FF2B5EF4-FFF2-40B4-BE49-F238E27FC236}">
              <a16:creationId xmlns="" xmlns:a16="http://schemas.microsoft.com/office/drawing/2014/main" id="{F9916535-CB3E-42C4-88D2-F0E9C52D7F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05375" y="3819525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7</xdr:col>
      <xdr:colOff>200025</xdr:colOff>
      <xdr:row>17</xdr:row>
      <xdr:rowOff>38100</xdr:rowOff>
    </xdr:from>
    <xdr:to>
      <xdr:col>7</xdr:col>
      <xdr:colOff>447675</xdr:colOff>
      <xdr:row>17</xdr:row>
      <xdr:rowOff>285750</xdr:rowOff>
    </xdr:to>
    <xdr:pic>
      <xdr:nvPicPr>
        <xdr:cNvPr id="48" name="Picture 47">
          <a:extLst>
            <a:ext uri="{FF2B5EF4-FFF2-40B4-BE49-F238E27FC236}">
              <a16:creationId xmlns="" xmlns:a16="http://schemas.microsoft.com/office/drawing/2014/main" id="{BA6591C2-34D6-4CBF-AF5A-35E948541F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48325" y="3495675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190500</xdr:colOff>
      <xdr:row>19</xdr:row>
      <xdr:rowOff>28575</xdr:rowOff>
    </xdr:from>
    <xdr:to>
      <xdr:col>7</xdr:col>
      <xdr:colOff>438150</xdr:colOff>
      <xdr:row>19</xdr:row>
      <xdr:rowOff>276225</xdr:rowOff>
    </xdr:to>
    <xdr:pic>
      <xdr:nvPicPr>
        <xdr:cNvPr id="49" name="Picture 48">
          <a:extLst>
            <a:ext uri="{FF2B5EF4-FFF2-40B4-BE49-F238E27FC236}">
              <a16:creationId xmlns="" xmlns:a16="http://schemas.microsoft.com/office/drawing/2014/main" id="{E352E2DC-F94E-4629-A301-383ABEE57A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38800" y="4095750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8</xdr:col>
      <xdr:colOff>180975</xdr:colOff>
      <xdr:row>19</xdr:row>
      <xdr:rowOff>28575</xdr:rowOff>
    </xdr:from>
    <xdr:to>
      <xdr:col>8</xdr:col>
      <xdr:colOff>428625</xdr:colOff>
      <xdr:row>19</xdr:row>
      <xdr:rowOff>276225</xdr:rowOff>
    </xdr:to>
    <xdr:pic>
      <xdr:nvPicPr>
        <xdr:cNvPr id="52" name="Picture 51">
          <a:extLst>
            <a:ext uri="{FF2B5EF4-FFF2-40B4-BE49-F238E27FC236}">
              <a16:creationId xmlns="" xmlns:a16="http://schemas.microsoft.com/office/drawing/2014/main" id="{8674D92F-972A-4EE6-AA9F-7300103A0A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43650" y="4095750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8</xdr:col>
      <xdr:colOff>180975</xdr:colOff>
      <xdr:row>18</xdr:row>
      <xdr:rowOff>38100</xdr:rowOff>
    </xdr:from>
    <xdr:to>
      <xdr:col>8</xdr:col>
      <xdr:colOff>428625</xdr:colOff>
      <xdr:row>18</xdr:row>
      <xdr:rowOff>285750</xdr:rowOff>
    </xdr:to>
    <xdr:pic>
      <xdr:nvPicPr>
        <xdr:cNvPr id="53" name="Picture 52">
          <a:extLst>
            <a:ext uri="{FF2B5EF4-FFF2-40B4-BE49-F238E27FC236}">
              <a16:creationId xmlns="" xmlns:a16="http://schemas.microsoft.com/office/drawing/2014/main" id="{EA67DDE6-8BB7-4844-A574-93A4D843E5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43650" y="3800475"/>
          <a:ext cx="247650" cy="247650"/>
        </a:xfrm>
        <a:prstGeom prst="rect">
          <a:avLst/>
        </a:prstGeom>
      </xdr:spPr>
    </xdr:pic>
    <xdr:clientData/>
  </xdr:twoCellAnchor>
  <xdr:oneCellAnchor>
    <xdr:from>
      <xdr:col>9</xdr:col>
      <xdr:colOff>180975</xdr:colOff>
      <xdr:row>19</xdr:row>
      <xdr:rowOff>28575</xdr:rowOff>
    </xdr:from>
    <xdr:ext cx="247650" cy="247650"/>
    <xdr:pic>
      <xdr:nvPicPr>
        <xdr:cNvPr id="54" name="Picture 53">
          <a:extLst>
            <a:ext uri="{FF2B5EF4-FFF2-40B4-BE49-F238E27FC236}">
              <a16:creationId xmlns="" xmlns:a16="http://schemas.microsoft.com/office/drawing/2014/main" id="{F001AADD-62C2-4B49-8203-A704BD4024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43650" y="4095750"/>
          <a:ext cx="247650" cy="247650"/>
        </a:xfrm>
        <a:prstGeom prst="rect">
          <a:avLst/>
        </a:prstGeom>
      </xdr:spPr>
    </xdr:pic>
    <xdr:clientData/>
  </xdr:oneCellAnchor>
  <xdr:oneCellAnchor>
    <xdr:from>
      <xdr:col>9</xdr:col>
      <xdr:colOff>180975</xdr:colOff>
      <xdr:row>18</xdr:row>
      <xdr:rowOff>38100</xdr:rowOff>
    </xdr:from>
    <xdr:ext cx="247650" cy="247650"/>
    <xdr:pic>
      <xdr:nvPicPr>
        <xdr:cNvPr id="55" name="Picture 54">
          <a:extLst>
            <a:ext uri="{FF2B5EF4-FFF2-40B4-BE49-F238E27FC236}">
              <a16:creationId xmlns="" xmlns:a16="http://schemas.microsoft.com/office/drawing/2014/main" id="{58A040D4-617E-4839-8883-F63E543E6D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43650" y="3800475"/>
          <a:ext cx="247650" cy="247650"/>
        </a:xfrm>
        <a:prstGeom prst="rect">
          <a:avLst/>
        </a:prstGeom>
      </xdr:spPr>
    </xdr:pic>
    <xdr:clientData/>
  </xdr:oneCellAnchor>
  <xdr:oneCellAnchor>
    <xdr:from>
      <xdr:col>10</xdr:col>
      <xdr:colOff>180975</xdr:colOff>
      <xdr:row>19</xdr:row>
      <xdr:rowOff>28575</xdr:rowOff>
    </xdr:from>
    <xdr:ext cx="247650" cy="247650"/>
    <xdr:pic>
      <xdr:nvPicPr>
        <xdr:cNvPr id="56" name="Picture 55">
          <a:extLst>
            <a:ext uri="{FF2B5EF4-FFF2-40B4-BE49-F238E27FC236}">
              <a16:creationId xmlns="" xmlns:a16="http://schemas.microsoft.com/office/drawing/2014/main" id="{2535BCE4-FFBD-47D9-8214-F4BC4F407B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43650" y="4095750"/>
          <a:ext cx="247650" cy="247650"/>
        </a:xfrm>
        <a:prstGeom prst="rect">
          <a:avLst/>
        </a:prstGeom>
      </xdr:spPr>
    </xdr:pic>
    <xdr:clientData/>
  </xdr:oneCellAnchor>
  <xdr:oneCellAnchor>
    <xdr:from>
      <xdr:col>10</xdr:col>
      <xdr:colOff>180975</xdr:colOff>
      <xdr:row>18</xdr:row>
      <xdr:rowOff>38100</xdr:rowOff>
    </xdr:from>
    <xdr:ext cx="247650" cy="247650"/>
    <xdr:pic>
      <xdr:nvPicPr>
        <xdr:cNvPr id="57" name="Picture 56">
          <a:extLst>
            <a:ext uri="{FF2B5EF4-FFF2-40B4-BE49-F238E27FC236}">
              <a16:creationId xmlns="" xmlns:a16="http://schemas.microsoft.com/office/drawing/2014/main" id="{94A520D5-6234-4D10-ADF4-BD765BB1CA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43650" y="3800475"/>
          <a:ext cx="247650" cy="247650"/>
        </a:xfrm>
        <a:prstGeom prst="rect">
          <a:avLst/>
        </a:prstGeom>
      </xdr:spPr>
    </xdr:pic>
    <xdr:clientData/>
  </xdr:oneCellAnchor>
  <xdr:oneCellAnchor>
    <xdr:from>
      <xdr:col>11</xdr:col>
      <xdr:colOff>180975</xdr:colOff>
      <xdr:row>19</xdr:row>
      <xdr:rowOff>28575</xdr:rowOff>
    </xdr:from>
    <xdr:ext cx="247650" cy="247650"/>
    <xdr:pic>
      <xdr:nvPicPr>
        <xdr:cNvPr id="58" name="Picture 57">
          <a:extLst>
            <a:ext uri="{FF2B5EF4-FFF2-40B4-BE49-F238E27FC236}">
              <a16:creationId xmlns="" xmlns:a16="http://schemas.microsoft.com/office/drawing/2014/main" id="{C7E31B7E-AC52-4895-B491-ED5EBE10ED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43650" y="4095750"/>
          <a:ext cx="247650" cy="247650"/>
        </a:xfrm>
        <a:prstGeom prst="rect">
          <a:avLst/>
        </a:prstGeom>
      </xdr:spPr>
    </xdr:pic>
    <xdr:clientData/>
  </xdr:oneCellAnchor>
  <xdr:oneCellAnchor>
    <xdr:from>
      <xdr:col>11</xdr:col>
      <xdr:colOff>180975</xdr:colOff>
      <xdr:row>18</xdr:row>
      <xdr:rowOff>38100</xdr:rowOff>
    </xdr:from>
    <xdr:ext cx="247650" cy="247650"/>
    <xdr:pic>
      <xdr:nvPicPr>
        <xdr:cNvPr id="59" name="Picture 58">
          <a:extLst>
            <a:ext uri="{FF2B5EF4-FFF2-40B4-BE49-F238E27FC236}">
              <a16:creationId xmlns="" xmlns:a16="http://schemas.microsoft.com/office/drawing/2014/main" id="{6BDADBD9-0004-47FA-A2B7-93936B7AB0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43650" y="3800475"/>
          <a:ext cx="247650" cy="247650"/>
        </a:xfrm>
        <a:prstGeom prst="rect">
          <a:avLst/>
        </a:prstGeom>
      </xdr:spPr>
    </xdr:pic>
    <xdr:clientData/>
  </xdr:oneCellAnchor>
  <xdr:oneCellAnchor>
    <xdr:from>
      <xdr:col>10</xdr:col>
      <xdr:colOff>200025</xdr:colOff>
      <xdr:row>17</xdr:row>
      <xdr:rowOff>38100</xdr:rowOff>
    </xdr:from>
    <xdr:ext cx="247650" cy="247650"/>
    <xdr:pic>
      <xdr:nvPicPr>
        <xdr:cNvPr id="60" name="Picture 59">
          <a:extLst>
            <a:ext uri="{FF2B5EF4-FFF2-40B4-BE49-F238E27FC236}">
              <a16:creationId xmlns="" xmlns:a16="http://schemas.microsoft.com/office/drawing/2014/main" id="{E983C959-4674-463E-BA8D-B2C1EB3B67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48325" y="3495675"/>
          <a:ext cx="247650" cy="2476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26"/>
  <sheetViews>
    <sheetView tabSelected="1" zoomScale="99" zoomScaleNormal="99" workbookViewId="0">
      <selection activeCell="G17" sqref="G17"/>
    </sheetView>
  </sheetViews>
  <sheetFormatPr defaultRowHeight="14.4" x14ac:dyDescent="0.3"/>
  <cols>
    <col min="2" max="2" width="4.5546875" customWidth="1"/>
    <col min="3" max="3" width="19.5546875" customWidth="1"/>
    <col min="15" max="15" width="10.6640625" bestFit="1" customWidth="1"/>
  </cols>
  <sheetData>
    <row r="2" spans="2:17" ht="23.4" x14ac:dyDescent="0.45">
      <c r="C2" s="14"/>
      <c r="D2" s="19" t="s">
        <v>0</v>
      </c>
      <c r="E2" s="19"/>
      <c r="F2" s="19"/>
      <c r="G2" s="19"/>
      <c r="H2" s="19"/>
      <c r="I2" s="19"/>
      <c r="J2" s="19"/>
      <c r="K2" s="19"/>
      <c r="L2" s="19"/>
      <c r="M2" s="19"/>
      <c r="N2" s="19"/>
    </row>
    <row r="3" spans="2:17" x14ac:dyDescent="0.3">
      <c r="B3" s="16" t="s">
        <v>24</v>
      </c>
      <c r="C3" s="16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2:17" x14ac:dyDescent="0.3">
      <c r="B4" s="15" t="s">
        <v>23</v>
      </c>
      <c r="C4" s="15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Q4" s="4"/>
    </row>
    <row r="5" spans="2:17" x14ac:dyDescent="0.3">
      <c r="B5" s="17" t="s">
        <v>25</v>
      </c>
      <c r="C5" s="17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Q5" s="4"/>
    </row>
    <row r="6" spans="2:17" x14ac:dyDescent="0.3">
      <c r="B6" s="18" t="s">
        <v>26</v>
      </c>
      <c r="C6" s="18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Q6" s="4"/>
    </row>
    <row r="7" spans="2:17" x14ac:dyDescent="0.3"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Q7" s="4"/>
    </row>
    <row r="8" spans="2:17" x14ac:dyDescent="0.3"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Q8" s="4"/>
    </row>
    <row r="9" spans="2:17" x14ac:dyDescent="0.3"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Q9" s="4"/>
    </row>
    <row r="10" spans="2:17" x14ac:dyDescent="0.3"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Q10" s="4"/>
    </row>
    <row r="11" spans="2:17" x14ac:dyDescent="0.3"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Q11" s="4"/>
    </row>
    <row r="12" spans="2:17" x14ac:dyDescent="0.3"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Q12" s="4"/>
    </row>
    <row r="13" spans="2:17" x14ac:dyDescent="0.3"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Q13" s="4"/>
    </row>
    <row r="14" spans="2:17" x14ac:dyDescent="0.3"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Q14" s="4"/>
    </row>
    <row r="15" spans="2:17" x14ac:dyDescent="0.3"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Q15" s="4"/>
    </row>
    <row r="16" spans="2:17" x14ac:dyDescent="0.3"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Q16" s="4"/>
    </row>
    <row r="17" spans="3:14" x14ac:dyDescent="0.3"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</row>
    <row r="18" spans="3:14" x14ac:dyDescent="0.3"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3:14" x14ac:dyDescent="0.3"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</row>
    <row r="20" spans="3:14" x14ac:dyDescent="0.3"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</row>
    <row r="21" spans="3:14" x14ac:dyDescent="0.3"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</row>
    <row r="22" spans="3:14" x14ac:dyDescent="0.3"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</row>
    <row r="23" spans="3:14" x14ac:dyDescent="0.3"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</row>
    <row r="24" spans="3:14" x14ac:dyDescent="0.3"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</row>
    <row r="25" spans="3:14" x14ac:dyDescent="0.3"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</row>
    <row r="26" spans="3:14" x14ac:dyDescent="0.3"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</row>
  </sheetData>
  <mergeCells count="5">
    <mergeCell ref="B4:C4"/>
    <mergeCell ref="B3:C3"/>
    <mergeCell ref="B5:C5"/>
    <mergeCell ref="B6:C6"/>
    <mergeCell ref="D2:N2"/>
  </mergeCells>
  <hyperlinks>
    <hyperlink ref="B4:C4" location="'penyerapan anggaran'!A1" display="&gt;&gt;&gt; penyerapan anggaran"/>
    <hyperlink ref="B5:C5" location="'kepatuhan laporan'!A1" display="&gt;&gt;&gt; kepatuhan laporan"/>
    <hyperlink ref="B6:C6" location="'pengelolaan aset'!A1" display="&gt;&gt;&gt; pengelolaan aset TI"/>
  </hyperlinks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24"/>
  <sheetViews>
    <sheetView workbookViewId="0">
      <selection activeCell="F26" sqref="F26"/>
    </sheetView>
  </sheetViews>
  <sheetFormatPr defaultRowHeight="14.4" x14ac:dyDescent="0.3"/>
  <cols>
    <col min="2" max="2" width="4.5546875" customWidth="1"/>
    <col min="3" max="3" width="26.6640625" customWidth="1"/>
    <col min="14" max="14" width="9.109375" customWidth="1"/>
    <col min="16" max="16" width="10.6640625" bestFit="1" customWidth="1"/>
  </cols>
  <sheetData>
    <row r="2" spans="2:18" ht="23.4" x14ac:dyDescent="0.45">
      <c r="C2" s="19" t="s">
        <v>0</v>
      </c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"/>
    </row>
    <row r="3" spans="2:18" x14ac:dyDescent="0.3"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2:18" x14ac:dyDescent="0.3">
      <c r="B4" s="20" t="s">
        <v>24</v>
      </c>
      <c r="C4" s="20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R4" s="4"/>
    </row>
    <row r="5" spans="2:18" x14ac:dyDescent="0.3">
      <c r="B5" s="5" t="s">
        <v>1</v>
      </c>
      <c r="C5" s="5" t="s">
        <v>2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R5" s="4"/>
    </row>
    <row r="6" spans="2:18" x14ac:dyDescent="0.3">
      <c r="B6" s="5" t="s">
        <v>1</v>
      </c>
      <c r="C6" s="5" t="s">
        <v>3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R6" s="4"/>
    </row>
    <row r="7" spans="2:18" x14ac:dyDescent="0.3">
      <c r="B7" s="5" t="s">
        <v>1</v>
      </c>
      <c r="C7" s="5" t="s">
        <v>9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R7" s="4"/>
    </row>
    <row r="8" spans="2:18" x14ac:dyDescent="0.3">
      <c r="B8" s="22" t="s">
        <v>1</v>
      </c>
      <c r="C8" s="22" t="s">
        <v>4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R8" s="4"/>
    </row>
    <row r="9" spans="2:18" x14ac:dyDescent="0.3">
      <c r="B9" s="5" t="s">
        <v>1</v>
      </c>
      <c r="C9" s="5" t="s">
        <v>5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R9" s="4"/>
    </row>
    <row r="10" spans="2:18" x14ac:dyDescent="0.3">
      <c r="C10" s="21" t="s">
        <v>6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R10" s="4"/>
    </row>
    <row r="11" spans="2:18" x14ac:dyDescent="0.3">
      <c r="C11" s="21" t="s">
        <v>7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R11" s="4"/>
    </row>
    <row r="12" spans="2:18" x14ac:dyDescent="0.3">
      <c r="C12" s="5" t="s">
        <v>8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R12" s="4"/>
    </row>
    <row r="13" spans="2:18" x14ac:dyDescent="0.3"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R13" s="4"/>
    </row>
    <row r="14" spans="2:18" x14ac:dyDescent="0.3"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R14" s="4"/>
    </row>
    <row r="15" spans="2:18" x14ac:dyDescent="0.3">
      <c r="C15" s="1"/>
      <c r="D15" s="1" t="s">
        <v>10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R15" s="4"/>
    </row>
    <row r="16" spans="2:18" x14ac:dyDescent="0.3">
      <c r="C16" s="1"/>
      <c r="D16" s="6" t="s">
        <v>11</v>
      </c>
      <c r="E16" s="6" t="s">
        <v>12</v>
      </c>
      <c r="F16" s="6" t="s">
        <v>13</v>
      </c>
      <c r="G16" s="6" t="s">
        <v>14</v>
      </c>
      <c r="H16" s="6" t="s">
        <v>15</v>
      </c>
      <c r="I16" s="6" t="s">
        <v>16</v>
      </c>
      <c r="J16" s="6" t="s">
        <v>17</v>
      </c>
      <c r="K16" s="6" t="s">
        <v>18</v>
      </c>
      <c r="L16" s="6" t="s">
        <v>19</v>
      </c>
      <c r="M16" s="6" t="s">
        <v>20</v>
      </c>
      <c r="N16" s="6" t="s">
        <v>21</v>
      </c>
      <c r="O16" s="6" t="s">
        <v>22</v>
      </c>
      <c r="P16" s="1"/>
      <c r="R16" s="4"/>
    </row>
    <row r="17" spans="3:16" x14ac:dyDescent="0.3">
      <c r="C17" s="1"/>
      <c r="D17" s="7">
        <f>100/12</f>
        <v>8.3333333333333339</v>
      </c>
      <c r="E17" s="7">
        <f>D17*2</f>
        <v>16.666666666666668</v>
      </c>
      <c r="F17" s="7">
        <f>D17*3</f>
        <v>25</v>
      </c>
      <c r="G17" s="7">
        <f>D17*4</f>
        <v>33.333333333333336</v>
      </c>
      <c r="H17" s="7">
        <f>D17*5</f>
        <v>41.666666666666671</v>
      </c>
      <c r="I17" s="7">
        <f>D17*6</f>
        <v>50</v>
      </c>
      <c r="J17" s="7">
        <f>D17*7</f>
        <v>58.333333333333336</v>
      </c>
      <c r="K17" s="7">
        <f>$D$17*8</f>
        <v>66.666666666666671</v>
      </c>
      <c r="L17" s="7">
        <f>$D$17*9</f>
        <v>75</v>
      </c>
      <c r="M17" s="7">
        <f>$D$17*10</f>
        <v>83.333333333333343</v>
      </c>
      <c r="N17" s="7">
        <f>$D$17*11</f>
        <v>91.666666666666671</v>
      </c>
      <c r="O17" s="7">
        <f>$D$17*12</f>
        <v>100</v>
      </c>
      <c r="P17" s="8"/>
    </row>
    <row r="18" spans="3:16" x14ac:dyDescent="0.3">
      <c r="C18" s="1"/>
      <c r="D18" s="1" t="s">
        <v>9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</row>
    <row r="19" spans="3:16" x14ac:dyDescent="0.3">
      <c r="C19" s="1"/>
      <c r="D19" s="6" t="s">
        <v>11</v>
      </c>
      <c r="E19" s="6" t="s">
        <v>12</v>
      </c>
      <c r="F19" s="6" t="s">
        <v>13</v>
      </c>
      <c r="G19" s="6" t="s">
        <v>14</v>
      </c>
      <c r="H19" s="6" t="s">
        <v>15</v>
      </c>
      <c r="I19" s="6" t="s">
        <v>16</v>
      </c>
      <c r="J19" s="6" t="s">
        <v>17</v>
      </c>
      <c r="K19" s="6" t="s">
        <v>18</v>
      </c>
      <c r="L19" s="6" t="s">
        <v>19</v>
      </c>
      <c r="M19" s="6" t="s">
        <v>20</v>
      </c>
      <c r="N19" s="6" t="s">
        <v>21</v>
      </c>
      <c r="O19" s="6" t="s">
        <v>22</v>
      </c>
      <c r="P19" s="1"/>
    </row>
    <row r="20" spans="3:16" x14ac:dyDescent="0.3">
      <c r="C20" s="1"/>
      <c r="D20" s="9">
        <v>0</v>
      </c>
      <c r="E20" s="7">
        <v>9</v>
      </c>
      <c r="F20" s="7">
        <v>15</v>
      </c>
      <c r="G20" s="7">
        <v>22</v>
      </c>
      <c r="H20" s="7">
        <f>G20+10</f>
        <v>32</v>
      </c>
      <c r="I20" s="7">
        <f t="shared" ref="I20" si="0">H20+7</f>
        <v>39</v>
      </c>
      <c r="J20" s="7">
        <f>I20+7</f>
        <v>46</v>
      </c>
      <c r="K20" s="7">
        <f>J20+9</f>
        <v>55</v>
      </c>
      <c r="L20" s="7"/>
      <c r="M20" s="7"/>
      <c r="N20" s="7"/>
      <c r="O20" s="7"/>
      <c r="P20" s="8"/>
    </row>
    <row r="21" spans="3:16" x14ac:dyDescent="0.3"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3:16" x14ac:dyDescent="0.3"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</row>
    <row r="23" spans="3:16" x14ac:dyDescent="0.3"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3:16" x14ac:dyDescent="0.3"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</sheetData>
  <mergeCells count="2">
    <mergeCell ref="C2:O2"/>
    <mergeCell ref="B4:C4"/>
  </mergeCells>
  <phoneticPr fontId="3" type="noConversion"/>
  <hyperlinks>
    <hyperlink ref="B4:C4" location="BERANDA!A1" display="&gt;&gt;&gt; beranda"/>
  </hyperlinks>
  <pageMargins left="0.7" right="0.7" top="0.75" bottom="0.75" header="0.3" footer="0.3"/>
  <pageSetup paperSize="9"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24"/>
  <sheetViews>
    <sheetView zoomScale="90" zoomScaleNormal="90" workbookViewId="0">
      <selection activeCell="J26" sqref="J26"/>
    </sheetView>
  </sheetViews>
  <sheetFormatPr defaultRowHeight="14.4" x14ac:dyDescent="0.3"/>
  <cols>
    <col min="2" max="2" width="4.5546875" customWidth="1"/>
    <col min="3" max="3" width="26.6640625" customWidth="1"/>
    <col min="5" max="16" width="10.6640625" customWidth="1"/>
    <col min="17" max="17" width="4" customWidth="1"/>
  </cols>
  <sheetData>
    <row r="2" spans="2:18" ht="23.4" x14ac:dyDescent="0.45">
      <c r="C2" s="19" t="s">
        <v>0</v>
      </c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</row>
    <row r="3" spans="2:18" x14ac:dyDescent="0.3"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 spans="2:18" x14ac:dyDescent="0.3">
      <c r="B4" s="20" t="s">
        <v>24</v>
      </c>
      <c r="C4" s="20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4"/>
    </row>
    <row r="5" spans="2:18" x14ac:dyDescent="0.3">
      <c r="B5" s="23" t="s">
        <v>1</v>
      </c>
      <c r="C5" s="23" t="s">
        <v>27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4"/>
    </row>
    <row r="6" spans="2:18" x14ac:dyDescent="0.3">
      <c r="B6" s="23" t="s">
        <v>1</v>
      </c>
      <c r="C6" s="23" t="s">
        <v>28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4"/>
    </row>
    <row r="7" spans="2:18" x14ac:dyDescent="0.3">
      <c r="B7" s="23" t="s">
        <v>1</v>
      </c>
      <c r="C7" s="23" t="s">
        <v>29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4"/>
    </row>
    <row r="8" spans="2:18" x14ac:dyDescent="0.3">
      <c r="B8" s="23" t="s">
        <v>1</v>
      </c>
      <c r="C8" s="23" t="s">
        <v>30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4"/>
    </row>
    <row r="9" spans="2:18" x14ac:dyDescent="0.3">
      <c r="B9" s="2" t="s">
        <v>1</v>
      </c>
      <c r="C9" s="2" t="s">
        <v>32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4"/>
    </row>
    <row r="10" spans="2:18" x14ac:dyDescent="0.3">
      <c r="C10" s="22" t="s">
        <v>6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4"/>
    </row>
    <row r="11" spans="2:18" x14ac:dyDescent="0.3">
      <c r="C11" s="22" t="s">
        <v>7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4"/>
    </row>
    <row r="12" spans="2:18" x14ac:dyDescent="0.3">
      <c r="C12" s="2" t="s">
        <v>8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4"/>
    </row>
    <row r="13" spans="2:18" x14ac:dyDescent="0.3"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4"/>
    </row>
    <row r="14" spans="2:18" x14ac:dyDescent="0.3"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4"/>
    </row>
    <row r="15" spans="2:18" x14ac:dyDescent="0.3">
      <c r="C15" s="1"/>
      <c r="D15" s="1" t="s">
        <v>31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4"/>
    </row>
    <row r="16" spans="2:18" x14ac:dyDescent="0.3">
      <c r="C16" s="1"/>
      <c r="D16" s="1"/>
      <c r="E16" s="6" t="s">
        <v>11</v>
      </c>
      <c r="F16" s="6" t="s">
        <v>12</v>
      </c>
      <c r="G16" s="6" t="s">
        <v>13</v>
      </c>
      <c r="H16" s="6" t="s">
        <v>14</v>
      </c>
      <c r="I16" s="6" t="s">
        <v>15</v>
      </c>
      <c r="J16" s="6" t="s">
        <v>16</v>
      </c>
      <c r="K16" s="6" t="s">
        <v>17</v>
      </c>
      <c r="L16" s="6" t="s">
        <v>18</v>
      </c>
      <c r="M16" s="6" t="s">
        <v>19</v>
      </c>
      <c r="N16" s="6" t="s">
        <v>20</v>
      </c>
      <c r="O16" s="6" t="s">
        <v>21</v>
      </c>
      <c r="P16" s="6" t="s">
        <v>22</v>
      </c>
      <c r="Q16" s="1"/>
      <c r="R16" s="4"/>
    </row>
    <row r="17" spans="2:17" ht="24" customHeight="1" x14ac:dyDescent="0.3">
      <c r="C17" s="1" t="s">
        <v>46</v>
      </c>
      <c r="D17" s="25" t="s">
        <v>45</v>
      </c>
      <c r="E17" s="12">
        <v>25</v>
      </c>
      <c r="F17" s="12">
        <v>25</v>
      </c>
      <c r="G17" s="12"/>
      <c r="H17" s="12">
        <v>25</v>
      </c>
      <c r="I17" s="12"/>
      <c r="J17" s="12">
        <v>25</v>
      </c>
      <c r="K17" s="12">
        <v>25</v>
      </c>
      <c r="L17" s="12">
        <v>25</v>
      </c>
      <c r="M17" s="7"/>
      <c r="N17" s="7"/>
      <c r="O17" s="7"/>
      <c r="P17" s="7"/>
      <c r="Q17" s="1"/>
    </row>
    <row r="18" spans="2:17" ht="24" customHeight="1" x14ac:dyDescent="0.3">
      <c r="C18" s="1" t="s">
        <v>47</v>
      </c>
      <c r="D18" s="25" t="s">
        <v>33</v>
      </c>
      <c r="E18" s="12">
        <v>25</v>
      </c>
      <c r="F18" s="12">
        <v>25</v>
      </c>
      <c r="G18" s="12"/>
      <c r="H18" s="12">
        <v>25</v>
      </c>
      <c r="I18" s="12">
        <v>25</v>
      </c>
      <c r="J18" s="12"/>
      <c r="K18" s="12">
        <v>25</v>
      </c>
      <c r="L18" s="7"/>
      <c r="M18" s="7"/>
      <c r="N18" s="7"/>
      <c r="O18" s="7"/>
      <c r="P18" s="7"/>
      <c r="Q18" s="1"/>
    </row>
    <row r="19" spans="2:17" ht="24" customHeight="1" x14ac:dyDescent="0.3">
      <c r="B19" s="26"/>
      <c r="C19" s="1"/>
      <c r="D19" s="25" t="s">
        <v>34</v>
      </c>
      <c r="E19" s="12">
        <v>25</v>
      </c>
      <c r="F19" s="12">
        <v>25</v>
      </c>
      <c r="G19" s="12">
        <v>25</v>
      </c>
      <c r="H19" s="12">
        <v>25</v>
      </c>
      <c r="I19" s="12">
        <v>25</v>
      </c>
      <c r="J19" s="12">
        <v>25</v>
      </c>
      <c r="K19" s="12">
        <v>25</v>
      </c>
      <c r="L19" s="12">
        <v>25</v>
      </c>
      <c r="M19" s="7"/>
      <c r="N19" s="7"/>
      <c r="O19" s="7"/>
      <c r="P19" s="7"/>
      <c r="Q19" s="1"/>
    </row>
    <row r="20" spans="2:17" ht="24" customHeight="1" x14ac:dyDescent="0.3">
      <c r="C20" s="1"/>
      <c r="D20" s="25" t="s">
        <v>35</v>
      </c>
      <c r="E20" s="12">
        <v>25</v>
      </c>
      <c r="F20" s="12">
        <v>25</v>
      </c>
      <c r="G20" s="12">
        <v>25</v>
      </c>
      <c r="H20" s="12">
        <v>25</v>
      </c>
      <c r="I20" s="12">
        <v>25</v>
      </c>
      <c r="J20" s="12">
        <v>25</v>
      </c>
      <c r="K20" s="12">
        <v>25</v>
      </c>
      <c r="L20" s="12">
        <v>25</v>
      </c>
      <c r="M20" s="7"/>
      <c r="N20" s="7"/>
      <c r="O20" s="7"/>
      <c r="P20" s="7"/>
      <c r="Q20" s="1"/>
    </row>
    <row r="21" spans="2:17" ht="5.25" customHeight="1" x14ac:dyDescent="0.3"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</row>
    <row r="22" spans="2:17" ht="26.25" customHeight="1" x14ac:dyDescent="0.3">
      <c r="C22" s="1"/>
      <c r="D22" s="1"/>
      <c r="E22" s="24" t="str">
        <f>IF(E23&gt;=0,IF(E23&lt;=0,"ERROR",IF(E23&lt;=25,"TIDAK VALID",IF(E23&lt;=50,"BELUM VALID",IF(E23&lt;=75,"KURANG VALID",IF(E23&lt;=100,"VALID","Nilai diatas 100"))))),"Nilai Minus")</f>
        <v>VALID</v>
      </c>
      <c r="F22" s="24" t="str">
        <f t="shared" ref="F22:P22" si="0">IF(F23&gt;=0,IF(F23&lt;=0,"ERROR",IF(F23&lt;=25,"TIDAK VALID",IF(F23&lt;=50,"BELUM VALID",IF(F23&lt;=75,"KURANG VALID",IF(F23&lt;=100,"VALID","Nilai diatas 100"))))),"Nilai Minus")</f>
        <v>VALID</v>
      </c>
      <c r="G22" s="24" t="str">
        <f t="shared" si="0"/>
        <v>BELUM VALID</v>
      </c>
      <c r="H22" s="24" t="str">
        <f t="shared" si="0"/>
        <v>VALID</v>
      </c>
      <c r="I22" s="24" t="str">
        <f t="shared" si="0"/>
        <v>KURANG VALID</v>
      </c>
      <c r="J22" s="24" t="str">
        <f t="shared" si="0"/>
        <v>KURANG VALID</v>
      </c>
      <c r="K22" s="24" t="str">
        <f t="shared" si="0"/>
        <v>VALID</v>
      </c>
      <c r="L22" s="24" t="str">
        <f t="shared" si="0"/>
        <v>KURANG VALID</v>
      </c>
      <c r="M22" s="24" t="str">
        <f t="shared" si="0"/>
        <v>ERROR</v>
      </c>
      <c r="N22" s="24" t="str">
        <f t="shared" si="0"/>
        <v>ERROR</v>
      </c>
      <c r="O22" s="24" t="str">
        <f t="shared" si="0"/>
        <v>ERROR</v>
      </c>
      <c r="P22" s="24" t="str">
        <f t="shared" si="0"/>
        <v>ERROR</v>
      </c>
      <c r="Q22" s="1"/>
    </row>
    <row r="23" spans="2:17" x14ac:dyDescent="0.3">
      <c r="C23" s="1"/>
      <c r="D23" s="1"/>
      <c r="E23" s="11">
        <f>SUM(E17:E20)</f>
        <v>100</v>
      </c>
      <c r="F23" s="11">
        <f t="shared" ref="F23:P23" si="1">SUM(F17:F20)</f>
        <v>100</v>
      </c>
      <c r="G23" s="11">
        <f t="shared" si="1"/>
        <v>50</v>
      </c>
      <c r="H23" s="11">
        <f t="shared" si="1"/>
        <v>100</v>
      </c>
      <c r="I23" s="11">
        <f t="shared" si="1"/>
        <v>75</v>
      </c>
      <c r="J23" s="11">
        <f t="shared" si="1"/>
        <v>75</v>
      </c>
      <c r="K23" s="11">
        <f t="shared" si="1"/>
        <v>100</v>
      </c>
      <c r="L23" s="11">
        <f t="shared" si="1"/>
        <v>75</v>
      </c>
      <c r="M23" s="11">
        <f t="shared" si="1"/>
        <v>0</v>
      </c>
      <c r="N23" s="11">
        <f t="shared" si="1"/>
        <v>0</v>
      </c>
      <c r="O23" s="11">
        <f t="shared" si="1"/>
        <v>0</v>
      </c>
      <c r="P23" s="11">
        <f t="shared" si="1"/>
        <v>0</v>
      </c>
      <c r="Q23" s="1"/>
    </row>
    <row r="24" spans="2:17" x14ac:dyDescent="0.3"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</row>
  </sheetData>
  <mergeCells count="2">
    <mergeCell ref="B4:C4"/>
    <mergeCell ref="C2:Q2"/>
  </mergeCells>
  <hyperlinks>
    <hyperlink ref="B4:C4" location="BERANDA!A1" display="&gt;&gt;&gt; beranda"/>
  </hyperlinks>
  <pageMargins left="0.7" right="0.7" top="0.75" bottom="0.75" header="0.3" footer="0.3"/>
  <pageSetup paperSize="9"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24"/>
  <sheetViews>
    <sheetView zoomScaleNormal="100" workbookViewId="0">
      <selection activeCell="N19" sqref="N19"/>
    </sheetView>
  </sheetViews>
  <sheetFormatPr defaultRowHeight="14.4" x14ac:dyDescent="0.3"/>
  <cols>
    <col min="2" max="2" width="4.5546875" customWidth="1"/>
    <col min="3" max="3" width="26.6640625" customWidth="1"/>
    <col min="5" max="16" width="10.6640625" customWidth="1"/>
    <col min="17" max="17" width="4" customWidth="1"/>
  </cols>
  <sheetData>
    <row r="2" spans="2:18" ht="23.4" x14ac:dyDescent="0.45">
      <c r="C2" s="19" t="s">
        <v>0</v>
      </c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</row>
    <row r="3" spans="2:18" x14ac:dyDescent="0.3"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 spans="2:18" x14ac:dyDescent="0.3">
      <c r="B4" s="20" t="s">
        <v>24</v>
      </c>
      <c r="C4" s="20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4"/>
    </row>
    <row r="5" spans="2:18" x14ac:dyDescent="0.3">
      <c r="B5" s="3" t="s">
        <v>1</v>
      </c>
      <c r="C5" s="3" t="s">
        <v>36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4"/>
    </row>
    <row r="6" spans="2:18" x14ac:dyDescent="0.3">
      <c r="B6" s="3" t="s">
        <v>1</v>
      </c>
      <c r="C6" s="3" t="s">
        <v>37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4"/>
    </row>
    <row r="7" spans="2:18" x14ac:dyDescent="0.3">
      <c r="B7" s="3" t="s">
        <v>1</v>
      </c>
      <c r="C7" s="3" t="s">
        <v>38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4"/>
    </row>
    <row r="8" spans="2:18" x14ac:dyDescent="0.3">
      <c r="B8" s="3" t="s">
        <v>1</v>
      </c>
      <c r="C8" s="3" t="s">
        <v>39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4"/>
    </row>
    <row r="9" spans="2:18" x14ac:dyDescent="0.3">
      <c r="B9" s="3" t="s">
        <v>1</v>
      </c>
      <c r="C9" s="3" t="s">
        <v>32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4"/>
    </row>
    <row r="10" spans="2:18" x14ac:dyDescent="0.3">
      <c r="C10" s="3" t="s">
        <v>6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4"/>
    </row>
    <row r="11" spans="2:18" x14ac:dyDescent="0.3">
      <c r="C11" s="3" t="s">
        <v>7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4"/>
    </row>
    <row r="12" spans="2:18" x14ac:dyDescent="0.3">
      <c r="C12" s="3" t="s">
        <v>8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4"/>
    </row>
    <row r="13" spans="2:18" x14ac:dyDescent="0.3"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4"/>
    </row>
    <row r="14" spans="2:18" x14ac:dyDescent="0.3"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4"/>
    </row>
    <row r="15" spans="2:18" x14ac:dyDescent="0.3">
      <c r="C15" s="1"/>
      <c r="D15" s="1" t="s">
        <v>44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4"/>
    </row>
    <row r="16" spans="2:18" x14ac:dyDescent="0.3">
      <c r="C16" s="1"/>
      <c r="D16" s="1"/>
      <c r="E16" s="6" t="s">
        <v>11</v>
      </c>
      <c r="F16" s="6" t="s">
        <v>12</v>
      </c>
      <c r="G16" s="6" t="s">
        <v>13</v>
      </c>
      <c r="H16" s="6" t="s">
        <v>14</v>
      </c>
      <c r="I16" s="6" t="s">
        <v>15</v>
      </c>
      <c r="J16" s="6" t="s">
        <v>16</v>
      </c>
      <c r="K16" s="6" t="s">
        <v>17</v>
      </c>
      <c r="L16" s="6" t="s">
        <v>18</v>
      </c>
      <c r="M16" s="6" t="s">
        <v>19</v>
      </c>
      <c r="N16" s="6" t="s">
        <v>20</v>
      </c>
      <c r="O16" s="6" t="s">
        <v>21</v>
      </c>
      <c r="P16" s="6" t="s">
        <v>22</v>
      </c>
      <c r="Q16" s="1"/>
      <c r="R16" s="4"/>
    </row>
    <row r="17" spans="3:17" ht="24" customHeight="1" x14ac:dyDescent="0.3">
      <c r="C17" s="1"/>
      <c r="D17" s="10" t="s">
        <v>40</v>
      </c>
      <c r="E17" s="12">
        <v>25</v>
      </c>
      <c r="F17" s="12">
        <v>25</v>
      </c>
      <c r="G17" s="12"/>
      <c r="H17" s="12">
        <v>25</v>
      </c>
      <c r="I17" s="12"/>
      <c r="J17" s="12">
        <v>25</v>
      </c>
      <c r="K17" s="12">
        <v>25</v>
      </c>
      <c r="L17" s="12">
        <v>25</v>
      </c>
      <c r="M17" s="7"/>
      <c r="N17" s="7"/>
      <c r="O17" s="7"/>
      <c r="P17" s="7"/>
      <c r="Q17" s="1"/>
    </row>
    <row r="18" spans="3:17" ht="24" customHeight="1" x14ac:dyDescent="0.3">
      <c r="C18" s="1"/>
      <c r="D18" s="10" t="s">
        <v>41</v>
      </c>
      <c r="E18" s="12">
        <v>25</v>
      </c>
      <c r="F18" s="12">
        <v>25</v>
      </c>
      <c r="G18" s="12">
        <v>25</v>
      </c>
      <c r="H18" s="12">
        <v>25</v>
      </c>
      <c r="I18" s="12"/>
      <c r="J18" s="12"/>
      <c r="K18" s="12">
        <v>25</v>
      </c>
      <c r="L18" s="7"/>
      <c r="M18" s="7"/>
      <c r="N18" s="7"/>
      <c r="O18" s="7"/>
      <c r="P18" s="7"/>
      <c r="Q18" s="1"/>
    </row>
    <row r="19" spans="3:17" ht="24" customHeight="1" x14ac:dyDescent="0.3">
      <c r="C19" s="1"/>
      <c r="D19" s="10" t="s">
        <v>42</v>
      </c>
      <c r="E19" s="12">
        <v>25</v>
      </c>
      <c r="F19" s="12">
        <v>25</v>
      </c>
      <c r="G19" s="12">
        <v>25</v>
      </c>
      <c r="H19" s="12"/>
      <c r="I19" s="12">
        <v>25</v>
      </c>
      <c r="J19" s="12">
        <v>25</v>
      </c>
      <c r="K19" s="12">
        <v>25</v>
      </c>
      <c r="L19" s="12">
        <v>25</v>
      </c>
      <c r="M19" s="7"/>
      <c r="N19" s="7"/>
      <c r="O19" s="7"/>
      <c r="P19" s="7"/>
      <c r="Q19" s="1"/>
    </row>
    <row r="20" spans="3:17" ht="24" customHeight="1" x14ac:dyDescent="0.3">
      <c r="C20" s="1"/>
      <c r="D20" s="10" t="s">
        <v>43</v>
      </c>
      <c r="E20" s="12">
        <v>25</v>
      </c>
      <c r="F20" s="12">
        <v>25</v>
      </c>
      <c r="G20" s="12">
        <v>25</v>
      </c>
      <c r="H20" s="12">
        <v>25</v>
      </c>
      <c r="I20" s="12">
        <v>25</v>
      </c>
      <c r="J20" s="12">
        <v>25</v>
      </c>
      <c r="K20" s="12">
        <v>25</v>
      </c>
      <c r="L20" s="12">
        <v>25</v>
      </c>
      <c r="M20" s="7"/>
      <c r="N20" s="7"/>
      <c r="O20" s="7"/>
      <c r="P20" s="7"/>
      <c r="Q20" s="1"/>
    </row>
    <row r="21" spans="3:17" ht="5.25" customHeight="1" x14ac:dyDescent="0.3"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</row>
    <row r="22" spans="3:17" ht="26.25" customHeight="1" x14ac:dyDescent="0.3">
      <c r="C22" s="1"/>
      <c r="D22" s="1"/>
      <c r="E22" s="13" t="str">
        <f>IF(E23&gt;=0,IF(E23&lt;=0,"ERROR",IF(E23&lt;=25,"TIDAK VALID",IF(E23&lt;=50,"BELUM VALID",IF(E23&lt;=75,"KURANG VALID",IF(E23&lt;=100,"VALID","Nilai diatas 100"))))),"Nilai Minus")</f>
        <v>VALID</v>
      </c>
      <c r="F22" s="13" t="str">
        <f t="shared" ref="F22:P22" si="0">IF(F23&gt;=0,IF(F23&lt;=0,"ERROR",IF(F23&lt;=25,"TIDAK VALID",IF(F23&lt;=50,"BELUM VALID",IF(F23&lt;=75,"KURANG VALID",IF(F23&lt;=100,"VALID","Nilai diatas 100"))))),"Nilai Minus")</f>
        <v>VALID</v>
      </c>
      <c r="G22" s="13" t="str">
        <f t="shared" si="0"/>
        <v>KURANG VALID</v>
      </c>
      <c r="H22" s="13" t="str">
        <f t="shared" si="0"/>
        <v>KURANG VALID</v>
      </c>
      <c r="I22" s="13" t="str">
        <f t="shared" si="0"/>
        <v>BELUM VALID</v>
      </c>
      <c r="J22" s="13" t="str">
        <f t="shared" si="0"/>
        <v>KURANG VALID</v>
      </c>
      <c r="K22" s="13" t="str">
        <f t="shared" si="0"/>
        <v>VALID</v>
      </c>
      <c r="L22" s="13" t="str">
        <f t="shared" si="0"/>
        <v>KURANG VALID</v>
      </c>
      <c r="M22" s="13" t="str">
        <f t="shared" si="0"/>
        <v>ERROR</v>
      </c>
      <c r="N22" s="13" t="str">
        <f t="shared" si="0"/>
        <v>ERROR</v>
      </c>
      <c r="O22" s="13" t="str">
        <f t="shared" si="0"/>
        <v>ERROR</v>
      </c>
      <c r="P22" s="13" t="str">
        <f t="shared" si="0"/>
        <v>ERROR</v>
      </c>
      <c r="Q22" s="1"/>
    </row>
    <row r="23" spans="3:17" x14ac:dyDescent="0.3">
      <c r="C23" s="1"/>
      <c r="D23" s="1"/>
      <c r="E23" s="11">
        <f>SUM(E17:E20)</f>
        <v>100</v>
      </c>
      <c r="F23" s="11">
        <f t="shared" ref="F23:P23" si="1">SUM(F17:F20)</f>
        <v>100</v>
      </c>
      <c r="G23" s="11">
        <f t="shared" si="1"/>
        <v>75</v>
      </c>
      <c r="H23" s="11">
        <f t="shared" si="1"/>
        <v>75</v>
      </c>
      <c r="I23" s="11">
        <f t="shared" si="1"/>
        <v>50</v>
      </c>
      <c r="J23" s="11">
        <f t="shared" si="1"/>
        <v>75</v>
      </c>
      <c r="K23" s="11">
        <f t="shared" si="1"/>
        <v>100</v>
      </c>
      <c r="L23" s="11">
        <f t="shared" si="1"/>
        <v>75</v>
      </c>
      <c r="M23" s="11">
        <f t="shared" si="1"/>
        <v>0</v>
      </c>
      <c r="N23" s="11">
        <f t="shared" si="1"/>
        <v>0</v>
      </c>
      <c r="O23" s="11">
        <f t="shared" si="1"/>
        <v>0</v>
      </c>
      <c r="P23" s="11">
        <f t="shared" si="1"/>
        <v>0</v>
      </c>
      <c r="Q23" s="1"/>
    </row>
    <row r="24" spans="3:17" x14ac:dyDescent="0.3"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</row>
  </sheetData>
  <mergeCells count="2">
    <mergeCell ref="C2:Q2"/>
    <mergeCell ref="B4:C4"/>
  </mergeCells>
  <hyperlinks>
    <hyperlink ref="B4:C4" location="BERANDA!A1" display="&gt;&gt;&gt; beranda"/>
  </hyperlinks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BERANDA</vt:lpstr>
      <vt:lpstr>penyerapan anggaran</vt:lpstr>
      <vt:lpstr>kepatuhan laporan</vt:lpstr>
      <vt:lpstr>pengelolaan aset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ASUS</cp:lastModifiedBy>
  <dcterms:created xsi:type="dcterms:W3CDTF">2020-09-06T05:42:16Z</dcterms:created>
  <dcterms:modified xsi:type="dcterms:W3CDTF">2020-09-08T10:28:14Z</dcterms:modified>
</cp:coreProperties>
</file>