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work/BSM - carbon price/"/>
    </mc:Choice>
  </mc:AlternateContent>
  <xr:revisionPtr revIDLastSave="0" documentId="13_ncr:1_{C746A872-7D3F-464F-AD9C-A032C8558229}" xr6:coauthVersionLast="45" xr6:coauthVersionMax="45" xr10:uidLastSave="{00000000-0000-0000-0000-000000000000}"/>
  <bookViews>
    <workbookView xWindow="0" yWindow="0" windowWidth="33600" windowHeight="21000" xr2:uid="{3A948A5D-094A-451F-B177-44C7709578A1}"/>
  </bookViews>
  <sheets>
    <sheet name="unit.conversion in the model" sheetId="4" r:id="rId1"/>
    <sheet name="unit.conversion initial" sheetId="3" r:id="rId2"/>
    <sheet name="technolog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4" l="1"/>
  <c r="G6" i="4"/>
  <c r="G27" i="3"/>
  <c r="G6" i="3"/>
  <c r="AE13" i="2" l="1"/>
  <c r="AD13" i="2"/>
  <c r="AC13" i="2"/>
  <c r="AA13" i="2"/>
  <c r="Z13" i="2"/>
  <c r="Y13" i="2"/>
  <c r="X13" i="2"/>
  <c r="W13" i="2"/>
  <c r="V13" i="2"/>
  <c r="T13" i="2"/>
  <c r="S13" i="2"/>
  <c r="R13" i="2"/>
  <c r="Q13" i="2"/>
  <c r="P13" i="2"/>
  <c r="O13" i="2"/>
  <c r="N13" i="2"/>
  <c r="L13" i="2"/>
  <c r="K13" i="2"/>
  <c r="I13" i="2"/>
  <c r="H13" i="2"/>
  <c r="G13" i="2"/>
  <c r="F13" i="2"/>
  <c r="E13" i="2"/>
  <c r="D13" i="2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lvimmers</author>
    <author>ewarner</author>
    <author>enewes</author>
    <author>Ryan Davis</author>
  </authors>
  <commentList>
    <comment ref="F1" authorId="0" shapeId="0" xr:uid="{A5D958D5-0515-3449-ADCE-35B38932DF35}">
      <text>
        <r>
          <rPr>
            <b/>
            <sz val="9"/>
            <color rgb="FF000000"/>
            <rFont val="Tahoma"/>
            <family val="2"/>
          </rPr>
          <t>lvimmers: Pond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9" authorId="1" shapeId="0" xr:uid="{CD1BD470-E08F-F849-89C8-BD7F71E79E07}">
      <text>
        <r>
          <rPr>
            <b/>
            <sz val="9"/>
            <color rgb="FF000000"/>
            <rFont val="Tahoma"/>
            <family val="2"/>
          </rPr>
          <t>ewarner: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GGE basis (not gal)
</t>
        </r>
        <r>
          <rPr>
            <sz val="9"/>
            <color rgb="FF000000"/>
            <rFont val="Tahoma"/>
            <family val="2"/>
          </rPr>
          <t>Naphtha not included here, treated as co-product.</t>
        </r>
      </text>
    </comment>
    <comment ref="O10" authorId="1" shapeId="0" xr:uid="{7BD79CAC-C821-F349-B28F-A8796AF177FE}">
      <text>
        <r>
          <rPr>
            <b/>
            <sz val="9"/>
            <color indexed="81"/>
            <rFont val="Tahoma"/>
            <family val="2"/>
          </rPr>
          <t>ewarner:</t>
        </r>
        <r>
          <rPr>
            <sz val="9"/>
            <color indexed="81"/>
            <rFont val="Tahoma"/>
            <family val="2"/>
          </rPr>
          <t xml:space="preserve">
Can be either jet or diesel, per Ling</t>
        </r>
      </text>
    </comment>
    <comment ref="AA10" authorId="2" shapeId="0" xr:uid="{D6A21C79-1889-A944-B7FD-0C768BE9526E}">
      <text>
        <r>
          <rPr>
            <b/>
            <sz val="9"/>
            <color indexed="81"/>
            <rFont val="Tahoma"/>
            <family val="2"/>
          </rPr>
          <t>enewes:</t>
        </r>
        <r>
          <rPr>
            <sz val="9"/>
            <color indexed="81"/>
            <rFont val="Tahoma"/>
            <family val="2"/>
          </rPr>
          <t xml:space="preserve">
Can be either jet or diesel, per Ling</t>
        </r>
      </text>
    </comment>
    <comment ref="G11" authorId="3" shapeId="0" xr:uid="{619F0B12-DE86-754A-9805-16E6B446B7F3}">
      <text>
        <r>
          <rPr>
            <b/>
            <sz val="9"/>
            <color indexed="81"/>
            <rFont val="Tahoma"/>
            <family val="2"/>
          </rPr>
          <t>Ryan Davis:</t>
        </r>
        <r>
          <rPr>
            <sz val="9"/>
            <color indexed="81"/>
            <rFont val="Tahoma"/>
            <family val="2"/>
          </rPr>
          <t xml:space="preserve">
GGE basis (not gal)</t>
        </r>
      </text>
    </comment>
    <comment ref="N11" authorId="1" shapeId="0" xr:uid="{65F504D1-FF5D-CE41-AB80-B8A90F2CCA2C}">
      <text>
        <r>
          <rPr>
            <b/>
            <sz val="9"/>
            <color rgb="FF000000"/>
            <rFont val="Tahoma"/>
            <family val="2"/>
          </rPr>
          <t>ewarner: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Can be either jet or diesel, per Ling</t>
        </r>
      </text>
    </comment>
    <comment ref="Z11" authorId="2" shapeId="0" xr:uid="{4C0553C8-BAB8-D64C-B0A1-DD29899F780E}">
      <text>
        <r>
          <rPr>
            <b/>
            <sz val="9"/>
            <color rgb="FF000000"/>
            <rFont val="Tahoma"/>
            <family val="2"/>
          </rPr>
          <t>enewes: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Can be either jet or diesel, per Ling</t>
        </r>
      </text>
    </comment>
    <comment ref="G13" authorId="3" shapeId="0" xr:uid="{6BFAA127-D989-CF4B-BEFD-55EA6762F3FB}">
      <text>
        <r>
          <rPr>
            <b/>
            <sz val="9"/>
            <color indexed="81"/>
            <rFont val="Tahoma"/>
            <family val="2"/>
          </rPr>
          <t>Ryan Davis:</t>
        </r>
        <r>
          <rPr>
            <sz val="9"/>
            <color indexed="81"/>
            <rFont val="Tahoma"/>
            <family val="2"/>
          </rPr>
          <t xml:space="preserve">
GGE basis (not gal)
Also includes 36.4 GGE/ton ethanol yield included above (no placeholder for it otherwise in the above rows)</t>
        </r>
      </text>
    </comment>
  </commentList>
</comments>
</file>

<file path=xl/sharedStrings.xml><?xml version="1.0" encoding="utf-8"?>
<sst xmlns="http://schemas.openxmlformats.org/spreadsheetml/2006/main" count="806" uniqueCount="259">
  <si>
    <t>GCAM Unit</t>
  </si>
  <si>
    <t>GCAM Variable</t>
  </si>
  <si>
    <t>BSM Variable</t>
  </si>
  <si>
    <t>BSM Unit</t>
  </si>
  <si>
    <t>USD per gallon</t>
  </si>
  <si>
    <t>USD per EJ</t>
  </si>
  <si>
    <t>ton per year</t>
  </si>
  <si>
    <t>Mt (megatonne) per year</t>
  </si>
  <si>
    <t>EJ per year</t>
  </si>
  <si>
    <t xml:space="preserve">gallons per year </t>
  </si>
  <si>
    <t>USD per ton</t>
  </si>
  <si>
    <t>Corn output price</t>
  </si>
  <si>
    <t>2015$/ kg</t>
  </si>
  <si>
    <t>MFSP</t>
  </si>
  <si>
    <t>Liquid fuel</t>
  </si>
  <si>
    <t>BSM value /(1.102310995*10^6)</t>
  </si>
  <si>
    <t>BSM value /﻿7589556769.8846</t>
  </si>
  <si>
    <t>crop price [corn]</t>
  </si>
  <si>
    <t>crop production  (corn, soy, other grains, cotton, wheat)</t>
  </si>
  <si>
    <t>crop price [soy]</t>
  </si>
  <si>
    <t>crop price [wheat]</t>
  </si>
  <si>
    <t>crop price [other grains]</t>
  </si>
  <si>
    <t>crop price [cotton]</t>
  </si>
  <si>
    <t>USD per unit</t>
  </si>
  <si>
    <t>Soy output price</t>
  </si>
  <si>
    <t>wheat output price</t>
  </si>
  <si>
    <t>other grains output price</t>
  </si>
  <si>
    <t>cotton output price</t>
  </si>
  <si>
    <t>2015$ BSM value/27.21552</t>
  </si>
  <si>
    <t>FS Price Input to CM [Woody]</t>
  </si>
  <si>
    <t>FS Price Input to CM [Herbaceous]</t>
  </si>
  <si>
    <t>feedstock prodn [Herbaceous, *]</t>
  </si>
  <si>
    <t>million-ton per year</t>
  </si>
  <si>
    <t>feedstock prodn [Woody, *]</t>
  </si>
  <si>
    <t>1 unit= 0.03 tons</t>
  </si>
  <si>
    <t>1 unit= 0.025 tons</t>
  </si>
  <si>
    <t>1 unit= 0.0005 tons</t>
  </si>
  <si>
    <t>2015$ BSM value/ 25.40118</t>
  </si>
  <si>
    <t>2015$ BSM value/ 22.67963</t>
  </si>
  <si>
    <t>2015$ BSM value/0.453593</t>
  </si>
  <si>
    <t>notes</t>
  </si>
  <si>
    <t>1 unit= 0.028 tons (from converter 'conversions to tons')</t>
  </si>
  <si>
    <t>land allocation_crops</t>
  </si>
  <si>
    <t>land allocation_biomass</t>
  </si>
  <si>
    <t>land allocation_pasture(grazed)</t>
  </si>
  <si>
    <t>land allocation_pasture(other)</t>
  </si>
  <si>
    <t>thous km2</t>
  </si>
  <si>
    <t>thous acres</t>
  </si>
  <si>
    <t>BSM value/247.105</t>
  </si>
  <si>
    <t>Pasture land by region</t>
  </si>
  <si>
    <t>Ag_prod_basin_biomass_grass [region]</t>
  </si>
  <si>
    <t>Ag_prod_basin_biomass_tree [region]</t>
  </si>
  <si>
    <t>Ag_prod_crop_corn (oil crop,other grain, wheat, fiber crop) prodn</t>
  </si>
  <si>
    <t>MODULE</t>
  </si>
  <si>
    <t>Starch to Ethanol</t>
  </si>
  <si>
    <t>Cellulose to Ethanol</t>
  </si>
  <si>
    <t>Algae</t>
  </si>
  <si>
    <t>Cellulose to Butanol</t>
  </si>
  <si>
    <t>Cellulose to Hydrocarbons</t>
  </si>
  <si>
    <t>Oils to Hydrocarbons</t>
  </si>
  <si>
    <t>Alcohol to Jet</t>
  </si>
  <si>
    <t>[BSM SUBSCRIPT] TECHNOLOGY PATHWAY</t>
  </si>
  <si>
    <t>[-] Biochem</t>
  </si>
  <si>
    <t>[BC] Biochem</t>
  </si>
  <si>
    <t>[TC] Thermochem</t>
  </si>
  <si>
    <t>[PBR] Hydrothermal Liquifaction (HTL)</t>
  </si>
  <si>
    <t>[Pond] Fractionation</t>
  </si>
  <si>
    <t>[APR] Catalytic Sugar Upgrading
(Non-aviation)</t>
  </si>
  <si>
    <t>[APR] Catalytic Sugar Upgrading
(Aviation)</t>
  </si>
  <si>
    <t>[CP] Catalytic Pyrolysis</t>
  </si>
  <si>
    <t>[F] Biological Sugar Upgrading
(Non-aviation)</t>
  </si>
  <si>
    <t>[F] Biological Sugar Upgrading
(Aviation)</t>
  </si>
  <si>
    <t>[FP] Fast Pyrolysis (w/ upgrading)</t>
  </si>
  <si>
    <t>[FP] Fast Pyrolysis (w/ co-processing at a petroleum refinery)</t>
  </si>
  <si>
    <t>[FP] Fast Pyrolysis (w/ co-processing at a petroleum refinery</t>
  </si>
  <si>
    <t>[FT] Fischer-Tropsch w/ Wax Coproduct 
(Non-aviation)</t>
  </si>
  <si>
    <t>[FT] Fischer-Tropsch
(Non-aviation)</t>
  </si>
  <si>
    <t>[FT] Fischer-Tropsch
(Aviation)</t>
  </si>
  <si>
    <t>[MTG] Indirect liquifaction to High Octane Gasoline</t>
  </si>
  <si>
    <t>Methanol to high octane gasoline (Tan et al, 2015)</t>
  </si>
  <si>
    <t>[TransEster] Transesterification</t>
  </si>
  <si>
    <t>[HEFA] Hydro-processed Esters and Fatty Acids
(Non-Aviation)</t>
  </si>
  <si>
    <t>[HEFA] Hydro-processed Esters and Fatty Acids (Aviation)</t>
  </si>
  <si>
    <t>[Catalytic]</t>
  </si>
  <si>
    <t>Starch Derived Ethanol to Jet
 (Tao 2016)</t>
  </si>
  <si>
    <t>Starch Derived Isobutanol to Jet (Tao 2016)</t>
  </si>
  <si>
    <t>Cellulosic Derived Alcohol to Jet
 (Tao 2016)</t>
  </si>
  <si>
    <t>FEEDSTOCK:</t>
  </si>
  <si>
    <t>Throughput Capacity</t>
  </si>
  <si>
    <t>dt/day</t>
  </si>
  <si>
    <t>Feedstock Type</t>
  </si>
  <si>
    <t>BIOFUEL PRODUCT YIELD BREAKDOWN:</t>
  </si>
  <si>
    <t>Gasoline Blendstock</t>
  </si>
  <si>
    <t>Gal / dt</t>
  </si>
  <si>
    <t>Jet Fuel Blendstock</t>
  </si>
  <si>
    <t>Diesel Blendstock</t>
  </si>
  <si>
    <t>Wax</t>
  </si>
  <si>
    <t>Total Product Yield</t>
  </si>
  <si>
    <t>PETROLEUM FUEL PRODUCTION:</t>
  </si>
  <si>
    <t>starch</t>
  </si>
  <si>
    <t>herbaceous</t>
  </si>
  <si>
    <t>woody</t>
  </si>
  <si>
    <t>algae</t>
  </si>
  <si>
    <t>biological oils</t>
  </si>
  <si>
    <t>LHV</t>
  </si>
  <si>
    <t>Mature Industry Process Yield</t>
  </si>
  <si>
    <t>GGE</t>
  </si>
  <si>
    <t>corn stover</t>
  </si>
  <si>
    <t>precise fs</t>
  </si>
  <si>
    <t>16.72 MJ/ kg</t>
  </si>
  <si>
    <t>poplar</t>
  </si>
  <si>
    <t>7996 BTU/ lb</t>
  </si>
  <si>
    <t>corn kernel (cob)</t>
  </si>
  <si>
    <t>corn grain</t>
  </si>
  <si>
    <t>Hybrid poplar</t>
  </si>
  <si>
    <t>16.31 MJ/ kg</t>
  </si>
  <si>
    <t>7996 BTU / LB</t>
  </si>
  <si>
    <t>gasoline product - GGE</t>
  </si>
  <si>
    <t>na</t>
  </si>
  <si>
    <t>in the source 78.3 GGE. Where did you get 78.3?</t>
  </si>
  <si>
    <t>rapeseed oil</t>
  </si>
  <si>
    <t>soybean oil</t>
  </si>
  <si>
    <t>no idea where they got this number</t>
  </si>
  <si>
    <t>15.05 MJ/ kg</t>
  </si>
  <si>
    <t>in order to convert gal into EJ</t>
  </si>
  <si>
    <t>ethanol =76,330 Btu/gal</t>
  </si>
  <si>
    <t>ethanol=76,330 Btu/gal</t>
  </si>
  <si>
    <t>I am not sure where did you get the number  117, I could find it in the source. I guess the yield is in Ethanol. ETHANOL = 76,330 Btu/gal</t>
  </si>
  <si>
    <t>renewable diesel blendstock - in GGE would be 45.4. 1 EJ = 6825006825.0068 gal of Diesel blendstock</t>
  </si>
  <si>
    <t>The yield is from not published source. BUTANOL =  110,000 Btu per gallon</t>
  </si>
  <si>
    <t>yield is not in GGE- Do I need to calculate the weight for energy content for conversion. Diesel  = 139000 BTU per gal. Gasoline = 124000 BTU per gal</t>
  </si>
  <si>
    <t>EJ</t>
  </si>
  <si>
    <t>BTU</t>
  </si>
  <si>
    <t xml:space="preserve"> = </t>
  </si>
  <si>
    <t>some sort of algae</t>
  </si>
  <si>
    <t>ethanol =76,330 Btu/gal???</t>
  </si>
  <si>
    <t>Output gpy by Technology - AHC [Pond]</t>
  </si>
  <si>
    <t>Output gpy by Technology - AHC [PBR]</t>
  </si>
  <si>
    <t>Output gpy by Technology - CB</t>
  </si>
  <si>
    <t>Output gpy by Technology - CE [BC]</t>
  </si>
  <si>
    <t>Output gpy by Technology - CE [TC]</t>
  </si>
  <si>
    <t>Output gpy by Technology - CHC [FP]</t>
  </si>
  <si>
    <t>Output gpy by Technology - CHC [FT]</t>
  </si>
  <si>
    <t>Output gpy by Technology - CHC [F]</t>
  </si>
  <si>
    <t>Output gpy by Technology - CHC [IDL]</t>
  </si>
  <si>
    <t>Output gpy by Technology - CHC [CP]</t>
  </si>
  <si>
    <t>Output gpy by Technology - CHC [APR]</t>
  </si>
  <si>
    <t>Output gpy by Technology - OHC [HEFA]</t>
  </si>
  <si>
    <t>Output gpy by Technology - OHC [TransEster]</t>
  </si>
  <si>
    <t>Output gpy by Technology - OHC [Catalytic]</t>
  </si>
  <si>
    <t>Output gpy by Technology - SE [one]</t>
  </si>
  <si>
    <t>If I have the mix of whatever with gasoline - use GGE</t>
  </si>
  <si>
    <t>BSM value*( 110000*1,055/10^15)</t>
  </si>
  <si>
    <t>the result is in GGE</t>
  </si>
  <si>
    <t>the result is in Butanol</t>
  </si>
  <si>
    <t>the result is in Ethanol</t>
  </si>
  <si>
    <t>BSM value*(76330*1,055/10^15)</t>
  </si>
  <si>
    <t>BSM value/ 6825006825.0068</t>
  </si>
  <si>
    <t>the result is in Renewable diesel Blendstock</t>
  </si>
  <si>
    <t xml:space="preserve"> Diesel to EJ</t>
  </si>
  <si>
    <t>MFSP USD per gal - AHC [Pond]</t>
  </si>
  <si>
    <t>MFSP USD per gal - CB</t>
  </si>
  <si>
    <t>MFSP USD per gal- AHC [PBR]</t>
  </si>
  <si>
    <t>MFSP USD per gal - CE [TC]</t>
  </si>
  <si>
    <t>MFSP USD per gal - CE [BC]</t>
  </si>
  <si>
    <t>MFSP USD per gal - CHC [FP]</t>
  </si>
  <si>
    <t>MFSP USD per gal- CHC [FT]</t>
  </si>
  <si>
    <t>MFSP USD per gal - CHC [F]</t>
  </si>
  <si>
    <t>MFSP USD per gal - CHC [IDL]</t>
  </si>
  <si>
    <t>MFSP USD per gal - CHC [CP]</t>
  </si>
  <si>
    <t>MFSP USD per gal - CHC [APR]</t>
  </si>
  <si>
    <t>MFSP USD per gal - OHC [HEFA]</t>
  </si>
  <si>
    <t>MFSP USD per gal - OHC [TransEster]</t>
  </si>
  <si>
    <t>MFSP USD per gal - SE [one]</t>
  </si>
  <si>
    <t>MFSP USD per gal - OHC [Catalytic]</t>
  </si>
  <si>
    <t>the gallon is in GGE</t>
  </si>
  <si>
    <t>the gallon is in Butanol</t>
  </si>
  <si>
    <t>the gallon is in Ethanol</t>
  </si>
  <si>
    <t>BSM Value/ (110000*1,055*10^(-15))</t>
  </si>
  <si>
    <t>BSM value/ 1.3176e-10</t>
  </si>
  <si>
    <t>BSM value/ (76330*1,055*10^(-15))</t>
  </si>
  <si>
    <t>BSM value/ 1.4652e-10</t>
  </si>
  <si>
    <t>Active cropland by region</t>
  </si>
  <si>
    <t>hybrid poplar heat content = 7996 BTU / LB</t>
  </si>
  <si>
    <t>(BSM value*7996*2000*10^(-15)*1,055*10^6)</t>
  </si>
  <si>
    <t>2015$/ GJ</t>
  </si>
  <si>
    <t>switchgrass = 14.90 MJ/KG</t>
  </si>
  <si>
    <t>price_sector_NonFoodDemand_Forest</t>
  </si>
  <si>
    <t>2015$/ m3</t>
  </si>
  <si>
    <t>price_sector_biomass</t>
  </si>
  <si>
    <t>BSM Value * (10^(-6)*2000*0.453592*14.9)</t>
  </si>
  <si>
    <t>BSM value/(2000*0.453592*14.9*10^(-3))</t>
  </si>
  <si>
    <t>hybrid poplar heat content = 7996 BTU / LB; density = 300-390 kg/m3; I took 345 kg/m3</t>
  </si>
  <si>
    <t>BSM Value *345/(2000*0.453592)</t>
  </si>
  <si>
    <t>BSM into GCAM units formula</t>
  </si>
  <si>
    <t>BSM value/ EJ per gal of gasoline</t>
  </si>
  <si>
    <t>BSM value/ EJ per gal of diesel</t>
  </si>
  <si>
    <t>BSM value/ (BTU per gal of Butanol*quad per BTU* EJ per quad)</t>
  </si>
  <si>
    <t>BSM value/ (BTU per gal of Ethanol*quad per BTU* EJ per quad)</t>
  </si>
  <si>
    <t>BSM value/ gal of gasoline per EJ</t>
  </si>
  <si>
    <t>BSM value/ gal of diesel per EJ</t>
  </si>
  <si>
    <t>(BSM value* ton per tonne)/(conversions to tons [corn]*kg per tonne)</t>
  </si>
  <si>
    <t>(BSM value* ton per tonne)/(conversions to tons [soy]*kg per tonne)</t>
  </si>
  <si>
    <t>(BSM value* ton per tonne)/(conversions to tons [wheat]*kg per tonne)</t>
  </si>
  <si>
    <t>(BSM value* ton per tonne)/(conversions to tons [other grains]*kg per tonne)</t>
  </si>
  <si>
    <t>(BSM value* ton per tonne)/(conversions to tons [cotton]*kg per tonne)</t>
  </si>
  <si>
    <t>(BSM value * kg of poplar per m3)/(lb per ton*kg per lb)</t>
  </si>
  <si>
    <t>BSM value/ sq km per acre</t>
  </si>
  <si>
    <t>BSM value/(ton per tonne*tonne per Mt)</t>
  </si>
  <si>
    <t>BSM into GCAM units in numbers</t>
  </si>
  <si>
    <t>BSM value*ton per mln ton*lb per ton*kg per lb*BTU per lb of poplar* quad per BTU*EJ per quad</t>
  </si>
  <si>
    <t>Conversion values</t>
  </si>
  <si>
    <t>EJ per gal of gasoline</t>
  </si>
  <si>
    <t>BTU per gal of Butanol</t>
  </si>
  <si>
    <t>quad per BTU</t>
  </si>
  <si>
    <t>EJ per quad</t>
  </si>
  <si>
    <t>EJ per gal of diesel</t>
  </si>
  <si>
    <t>BTU per gal of Ethanol</t>
  </si>
  <si>
    <t>gal of gasoline per EJ</t>
  </si>
  <si>
    <t>gal of diesel per EJ</t>
  </si>
  <si>
    <t>ton per tonne</t>
  </si>
  <si>
    <t>conversion to tons [corn]</t>
  </si>
  <si>
    <t>conversion to tons [soy]</t>
  </si>
  <si>
    <t>conversion to tons [wheat]</t>
  </si>
  <si>
    <t>conversion to tons [other grains]</t>
  </si>
  <si>
    <t>conversion to tons [cotton]</t>
  </si>
  <si>
    <t>kg per tonne</t>
  </si>
  <si>
    <t>kg per lb</t>
  </si>
  <si>
    <t>kg of poplar per m3</t>
  </si>
  <si>
    <t>sq km per acre</t>
  </si>
  <si>
    <t>GJ per MJ</t>
  </si>
  <si>
    <t>tonne per Mt</t>
  </si>
  <si>
    <t>ton per mln ton</t>
  </si>
  <si>
    <t>MJ per kg of switchgrass</t>
  </si>
  <si>
    <t>BSM value/(lb per ton*kg per lb*MJ per kg of switchgrass*GJ per MJ)</t>
  </si>
  <si>
    <t>EJ per MJ</t>
  </si>
  <si>
    <t>BSM value*ton per mln ton*lb per ton*kg per lb*MJ per kg of switchgrass*EJ per MJ</t>
  </si>
  <si>
    <t>BTU per lb of poplar</t>
  </si>
  <si>
    <t>Conversion names</t>
  </si>
  <si>
    <t>bale or lb? Now in BSM 1 unit = 0.005 ton</t>
  </si>
  <si>
    <t>10^6</t>
  </si>
  <si>
    <t>10^(-3)</t>
  </si>
  <si>
    <t>10^(-12)</t>
  </si>
  <si>
    <t>(BSM value*BTU per gal of Butanol*quad per BTU*EJ per quad)</t>
  </si>
  <si>
    <t>(BSM value*BTU per gal of Ethanol*quad per BTU*EJ per quad)</t>
  </si>
  <si>
    <t>Cell Acres in Prodn</t>
  </si>
  <si>
    <t>acres</t>
  </si>
  <si>
    <t>BSM value/( sq km per acre*1000)</t>
  </si>
  <si>
    <t>annual acres [crops, region]</t>
  </si>
  <si>
    <t xml:space="preserve">square km </t>
  </si>
  <si>
    <t>what is the analogy?</t>
  </si>
  <si>
    <t>feedstock prodn ag system [Herbaceous, *]</t>
  </si>
  <si>
    <t>feedstock prodn ag system  [Woody, *]</t>
  </si>
  <si>
    <t>Annual price input [corn]</t>
  </si>
  <si>
    <t>Annual price input [soy]</t>
  </si>
  <si>
    <t>Annual price input [wheat]</t>
  </si>
  <si>
    <t>Annual price input [other grains]</t>
  </si>
  <si>
    <t>Annual price input [cotton]</t>
  </si>
  <si>
    <t>(BSM value* ton per tonne)/(kg per 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</si>
</sst>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000"/>
    <numFmt numFmtId="176" formatCode="0.0000000000"/>
    <numFmt numFmtId="180" formatCode="0.0000000000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85351115451523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85351115451523"/>
      </left>
      <right/>
      <top/>
      <bottom style="medium">
        <color theme="4" tint="0.39997558519241921"/>
      </bottom>
      <diagonal/>
    </border>
    <border>
      <left/>
      <right style="medium">
        <color theme="4" tint="0.39994506668294322"/>
      </right>
      <top/>
      <bottom style="medium">
        <color theme="4" tint="0.39997558519241921"/>
      </bottom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  <border>
      <left/>
      <right style="medium">
        <color theme="4" tint="0.39991454817346722"/>
      </right>
      <top/>
      <bottom style="medium">
        <color theme="4" tint="0.39997558519241921"/>
      </bottom>
      <diagonal/>
    </border>
    <border>
      <left style="medium">
        <color theme="4" tint="0.39991454817346722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0.39982299264503923"/>
      </right>
      <top/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 style="medium">
        <color theme="4" tint="0.39997558519241921"/>
      </bottom>
      <diagonal/>
    </border>
    <border>
      <left style="medium">
        <color theme="4" tint="0.39991454817346722"/>
      </left>
      <right style="medium">
        <color theme="4" tint="0.39988402966399123"/>
      </right>
      <top/>
      <bottom style="medium">
        <color theme="4" tint="0.39997558519241921"/>
      </bottom>
      <diagonal/>
    </border>
    <border>
      <left/>
      <right/>
      <top style="medium">
        <color theme="4" tint="0.39991454817346722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4" fillId="4" borderId="0" applyNumberFormat="0" applyBorder="0" applyAlignment="0" applyProtection="0"/>
  </cellStyleXfs>
  <cellXfs count="160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1" fillId="5" borderId="1" xfId="2" applyFont="1" applyFill="1"/>
    <xf numFmtId="0" fontId="12" fillId="5" borderId="0" xfId="0" applyFont="1" applyFill="1"/>
    <xf numFmtId="0" fontId="18" fillId="5" borderId="1" xfId="2" applyFont="1" applyFill="1" applyAlignment="1">
      <alignment horizontal="left" vertical="center"/>
    </xf>
    <xf numFmtId="0" fontId="19" fillId="5" borderId="1" xfId="2" applyFont="1" applyFill="1"/>
    <xf numFmtId="0" fontId="12" fillId="5" borderId="10" xfId="0" applyFont="1" applyFill="1" applyBorder="1"/>
    <xf numFmtId="0" fontId="10" fillId="5" borderId="10" xfId="2" applyFont="1" applyFill="1" applyBorder="1"/>
    <xf numFmtId="0" fontId="11" fillId="5" borderId="10" xfId="2" applyFont="1" applyFill="1" applyBorder="1"/>
    <xf numFmtId="0" fontId="10" fillId="5" borderId="10" xfId="2" applyFont="1" applyFill="1" applyBorder="1" applyAlignment="1">
      <alignment horizontal="center" wrapText="1"/>
    </xf>
    <xf numFmtId="0" fontId="12" fillId="5" borderId="10" xfId="0" applyFont="1" applyFill="1" applyBorder="1" applyAlignment="1">
      <alignment wrapText="1"/>
    </xf>
    <xf numFmtId="0" fontId="11" fillId="5" borderId="10" xfId="2" applyFont="1" applyFill="1" applyBorder="1" applyAlignment="1">
      <alignment horizontal="left" vertical="center"/>
    </xf>
    <xf numFmtId="0" fontId="11" fillId="5" borderId="10" xfId="2" applyFont="1" applyFill="1" applyBorder="1" applyAlignment="1">
      <alignment horizontal="center" vertical="center"/>
    </xf>
    <xf numFmtId="0" fontId="8" fillId="2" borderId="10" xfId="3" applyBorder="1" applyAlignment="1">
      <alignment horizontal="center" vertical="center" wrapText="1"/>
    </xf>
    <xf numFmtId="0" fontId="13" fillId="5" borderId="10" xfId="2" applyFont="1" applyFill="1" applyBorder="1" applyAlignment="1">
      <alignment horizontal="center" vertical="center" wrapText="1"/>
    </xf>
    <xf numFmtId="0" fontId="14" fillId="4" borderId="10" xfId="5" applyBorder="1" applyAlignment="1">
      <alignment horizontal="center" vertical="center" wrapText="1"/>
    </xf>
    <xf numFmtId="0" fontId="9" fillId="3" borderId="10" xfId="4" applyBorder="1" applyAlignment="1">
      <alignment horizontal="center" vertical="center" wrapText="1"/>
    </xf>
    <xf numFmtId="0" fontId="15" fillId="5" borderId="10" xfId="5" applyFont="1" applyFill="1" applyBorder="1" applyAlignment="1">
      <alignment horizontal="center" vertical="center" wrapText="1"/>
    </xf>
    <xf numFmtId="0" fontId="11" fillId="5" borderId="10" xfId="2" applyFont="1" applyFill="1" applyBorder="1" applyAlignment="1">
      <alignment horizontal="center" vertical="center" wrapText="1"/>
    </xf>
    <xf numFmtId="0" fontId="11" fillId="5" borderId="10" xfId="2" applyFont="1" applyFill="1" applyBorder="1" applyAlignment="1">
      <alignment wrapText="1"/>
    </xf>
    <xf numFmtId="0" fontId="18" fillId="5" borderId="10" xfId="2" applyFont="1" applyFill="1" applyBorder="1" applyAlignment="1">
      <alignment horizontal="left" vertical="center"/>
    </xf>
    <xf numFmtId="0" fontId="0" fillId="0" borderId="10" xfId="0" applyBorder="1"/>
    <xf numFmtId="0" fontId="19" fillId="5" borderId="10" xfId="2" applyFont="1" applyFill="1" applyBorder="1" applyAlignment="1">
      <alignment horizontal="left" vertical="center"/>
    </xf>
    <xf numFmtId="0" fontId="19" fillId="5" borderId="10" xfId="2" applyFont="1" applyFill="1" applyBorder="1" applyAlignment="1">
      <alignment horizontal="center" vertical="center"/>
    </xf>
    <xf numFmtId="164" fontId="8" fillId="2" borderId="10" xfId="3" applyNumberFormat="1" applyBorder="1" applyAlignment="1">
      <alignment horizontal="center"/>
    </xf>
    <xf numFmtId="0" fontId="15" fillId="5" borderId="10" xfId="3" applyFont="1" applyFill="1" applyBorder="1" applyAlignment="1">
      <alignment horizontal="center" vertical="center" wrapText="1"/>
    </xf>
    <xf numFmtId="0" fontId="19" fillId="5" borderId="10" xfId="2" applyFont="1" applyFill="1" applyBorder="1" applyAlignment="1">
      <alignment horizontal="center" vertical="center" wrapText="1"/>
    </xf>
    <xf numFmtId="0" fontId="8" fillId="2" borderId="5" xfId="3" applyBorder="1"/>
    <xf numFmtId="0" fontId="8" fillId="2" borderId="7" xfId="3" applyBorder="1"/>
    <xf numFmtId="0" fontId="8" fillId="2" borderId="1" xfId="3" applyBorder="1"/>
    <xf numFmtId="0" fontId="8" fillId="2" borderId="11" xfId="3" applyBorder="1"/>
    <xf numFmtId="0" fontId="15" fillId="5" borderId="5" xfId="5" applyFont="1" applyFill="1" applyBorder="1"/>
    <xf numFmtId="0" fontId="8" fillId="2" borderId="6" xfId="3" applyBorder="1"/>
    <xf numFmtId="0" fontId="19" fillId="0" borderId="1" xfId="2" applyFont="1" applyFill="1"/>
    <xf numFmtId="0" fontId="14" fillId="4" borderId="11" xfId="5" applyBorder="1"/>
    <xf numFmtId="0" fontId="9" fillId="3" borderId="12" xfId="4" applyBorder="1" applyAlignment="1">
      <alignment horizontal="right" vertical="center"/>
    </xf>
    <xf numFmtId="43" fontId="8" fillId="2" borderId="7" xfId="3" applyNumberFormat="1" applyBorder="1" applyAlignment="1">
      <alignment horizontal="right" vertical="center"/>
    </xf>
    <xf numFmtId="0" fontId="14" fillId="4" borderId="1" xfId="5" applyBorder="1" applyAlignment="1">
      <alignment horizontal="right" vertical="center"/>
    </xf>
    <xf numFmtId="0" fontId="8" fillId="2" borderId="7" xfId="3" applyBorder="1" applyAlignment="1">
      <alignment horizontal="right" vertical="center"/>
    </xf>
    <xf numFmtId="0" fontId="14" fillId="4" borderId="14" xfId="5" applyBorder="1" applyAlignment="1">
      <alignment horizontal="right" vertical="center"/>
    </xf>
    <xf numFmtId="0" fontId="14" fillId="4" borderId="15" xfId="5" applyBorder="1" applyAlignment="1">
      <alignment horizontal="right" vertical="center"/>
    </xf>
    <xf numFmtId="0" fontId="15" fillId="5" borderId="1" xfId="5" applyFont="1" applyFill="1" applyBorder="1" applyAlignment="1">
      <alignment horizontal="right" vertical="center"/>
    </xf>
    <xf numFmtId="0" fontId="8" fillId="2" borderId="1" xfId="3" applyBorder="1" applyAlignment="1">
      <alignment horizontal="right" vertical="center"/>
    </xf>
    <xf numFmtId="43" fontId="14" fillId="4" borderId="1" xfId="5" applyNumberFormat="1" applyBorder="1" applyAlignment="1">
      <alignment horizontal="right" vertical="center"/>
    </xf>
    <xf numFmtId="0" fontId="19" fillId="5" borderId="9" xfId="2" applyFont="1" applyFill="1" applyBorder="1" applyAlignment="1">
      <alignment wrapText="1"/>
    </xf>
    <xf numFmtId="0" fontId="19" fillId="5" borderId="1" xfId="2" applyFont="1" applyFill="1" applyAlignment="1">
      <alignment horizontal="right" vertical="center"/>
    </xf>
    <xf numFmtId="0" fontId="8" fillId="2" borderId="12" xfId="3" applyBorder="1" applyAlignment="1">
      <alignment horizontal="right" vertical="center"/>
    </xf>
    <xf numFmtId="0" fontId="14" fillId="4" borderId="8" xfId="5" applyBorder="1" applyAlignment="1">
      <alignment horizontal="right" vertical="center"/>
    </xf>
    <xf numFmtId="0" fontId="9" fillId="3" borderId="13" xfId="4" applyBorder="1" applyAlignment="1">
      <alignment horizontal="right" vertical="center"/>
    </xf>
    <xf numFmtId="0" fontId="14" fillId="4" borderId="6" xfId="5" applyBorder="1" applyAlignment="1">
      <alignment horizontal="right" vertical="center"/>
    </xf>
    <xf numFmtId="2" fontId="8" fillId="2" borderId="5" xfId="3" applyNumberFormat="1" applyBorder="1"/>
    <xf numFmtId="2" fontId="8" fillId="2" borderId="7" xfId="3" applyNumberFormat="1" applyBorder="1"/>
    <xf numFmtId="2" fontId="8" fillId="2" borderId="1" xfId="3" applyNumberFormat="1" applyBorder="1"/>
    <xf numFmtId="2" fontId="8" fillId="2" borderId="11" xfId="3" applyNumberFormat="1" applyBorder="1"/>
    <xf numFmtId="165" fontId="9" fillId="3" borderId="12" xfId="4" applyNumberFormat="1" applyBorder="1" applyAlignment="1">
      <alignment horizontal="right" vertical="center"/>
    </xf>
    <xf numFmtId="166" fontId="8" fillId="2" borderId="7" xfId="3" applyNumberFormat="1" applyBorder="1" applyAlignment="1">
      <alignment horizontal="right" vertical="center"/>
    </xf>
    <xf numFmtId="166" fontId="14" fillId="4" borderId="6" xfId="5" applyNumberFormat="1" applyBorder="1" applyAlignment="1">
      <alignment horizontal="right" vertical="center"/>
    </xf>
    <xf numFmtId="165" fontId="8" fillId="2" borderId="7" xfId="3" applyNumberFormat="1" applyBorder="1" applyAlignment="1">
      <alignment horizontal="right" vertical="center"/>
    </xf>
    <xf numFmtId="165" fontId="14" fillId="4" borderId="14" xfId="5" applyNumberFormat="1" applyBorder="1" applyAlignment="1">
      <alignment horizontal="right" vertical="center"/>
    </xf>
    <xf numFmtId="165" fontId="14" fillId="4" borderId="15" xfId="5" applyNumberFormat="1" applyBorder="1" applyAlignment="1">
      <alignment horizontal="right" vertical="center"/>
    </xf>
    <xf numFmtId="165" fontId="15" fillId="5" borderId="1" xfId="5" applyNumberFormat="1" applyFont="1" applyFill="1" applyBorder="1" applyAlignment="1">
      <alignment horizontal="right" vertical="center"/>
    </xf>
    <xf numFmtId="165" fontId="8" fillId="2" borderId="1" xfId="3" applyNumberFormat="1" applyBorder="1" applyAlignment="1">
      <alignment horizontal="right" vertical="center"/>
    </xf>
    <xf numFmtId="166" fontId="14" fillId="4" borderId="1" xfId="5" applyNumberFormat="1" applyBorder="1" applyAlignment="1">
      <alignment horizontal="right" vertical="center"/>
    </xf>
    <xf numFmtId="166" fontId="19" fillId="5" borderId="1" xfId="2" applyNumberFormat="1" applyFont="1" applyFill="1" applyAlignment="1">
      <alignment horizontal="right" vertical="center"/>
    </xf>
    <xf numFmtId="166" fontId="8" fillId="2" borderId="1" xfId="3" applyNumberFormat="1" applyBorder="1" applyAlignment="1">
      <alignment horizontal="right" vertical="center"/>
    </xf>
    <xf numFmtId="166" fontId="8" fillId="2" borderId="12" xfId="3" applyNumberFormat="1" applyBorder="1" applyAlignment="1">
      <alignment horizontal="right" vertical="center"/>
    </xf>
    <xf numFmtId="166" fontId="8" fillId="2" borderId="2" xfId="3" applyNumberFormat="1" applyBorder="1" applyAlignment="1">
      <alignment horizontal="right" vertical="center"/>
    </xf>
    <xf numFmtId="164" fontId="14" fillId="4" borderId="16" xfId="5" applyNumberFormat="1" applyBorder="1" applyAlignment="1">
      <alignment horizontal="right" vertical="center"/>
    </xf>
    <xf numFmtId="166" fontId="9" fillId="3" borderId="13" xfId="4" applyNumberFormat="1" applyBorder="1" applyAlignment="1">
      <alignment horizontal="right" vertical="center"/>
    </xf>
    <xf numFmtId="165" fontId="14" fillId="4" borderId="6" xfId="5" applyNumberFormat="1" applyBorder="1" applyAlignment="1">
      <alignment horizontal="right" vertical="center"/>
    </xf>
    <xf numFmtId="164" fontId="8" fillId="2" borderId="5" xfId="3" applyNumberFormat="1" applyBorder="1"/>
    <xf numFmtId="164" fontId="8" fillId="2" borderId="4" xfId="3" applyNumberFormat="1" applyBorder="1"/>
    <xf numFmtId="164" fontId="8" fillId="2" borderId="1" xfId="3" applyNumberFormat="1" applyBorder="1"/>
    <xf numFmtId="164" fontId="8" fillId="2" borderId="11" xfId="3" applyNumberFormat="1" applyBorder="1"/>
    <xf numFmtId="164" fontId="8" fillId="2" borderId="6" xfId="3" applyNumberFormat="1" applyBorder="1"/>
    <xf numFmtId="164" fontId="8" fillId="2" borderId="3" xfId="3" applyNumberFormat="1" applyBorder="1" applyAlignment="1">
      <alignment horizontal="right"/>
    </xf>
    <xf numFmtId="165" fontId="14" fillId="4" borderId="1" xfId="5" applyNumberFormat="1" applyBorder="1" applyAlignment="1">
      <alignment horizontal="right" vertical="center"/>
    </xf>
    <xf numFmtId="166" fontId="14" fillId="4" borderId="14" xfId="5" applyNumberFormat="1" applyBorder="1" applyAlignment="1">
      <alignment horizontal="right" vertical="center"/>
    </xf>
    <xf numFmtId="164" fontId="19" fillId="5" borderId="9" xfId="1" applyNumberFormat="1" applyFont="1" applyFill="1" applyBorder="1" applyAlignment="1">
      <alignment wrapText="1"/>
    </xf>
    <xf numFmtId="164" fontId="19" fillId="5" borderId="1" xfId="2" applyNumberFormat="1" applyFont="1" applyFill="1" applyAlignment="1">
      <alignment horizontal="right" vertical="center"/>
    </xf>
    <xf numFmtId="164" fontId="8" fillId="2" borderId="1" xfId="3" applyNumberFormat="1" applyBorder="1" applyAlignment="1">
      <alignment horizontal="right" vertical="center"/>
    </xf>
    <xf numFmtId="1" fontId="14" fillId="4" borderId="8" xfId="5" applyNumberFormat="1" applyBorder="1" applyAlignment="1">
      <alignment horizontal="right" vertical="center"/>
    </xf>
    <xf numFmtId="1" fontId="8" fillId="2" borderId="7" xfId="3" applyNumberFormat="1" applyBorder="1" applyAlignment="1">
      <alignment horizontal="right" vertical="center"/>
    </xf>
    <xf numFmtId="164" fontId="14" fillId="4" borderId="1" xfId="5" applyNumberFormat="1" applyBorder="1" applyAlignment="1">
      <alignment horizontal="right" vertical="center"/>
    </xf>
    <xf numFmtId="1" fontId="19" fillId="5" borderId="1" xfId="2" applyNumberFormat="1" applyFont="1" applyFill="1"/>
    <xf numFmtId="166" fontId="9" fillId="3" borderId="12" xfId="4" applyNumberFormat="1" applyBorder="1" applyAlignment="1">
      <alignment horizontal="right" vertical="center"/>
    </xf>
    <xf numFmtId="166" fontId="15" fillId="5" borderId="1" xfId="5" applyNumberFormat="1" applyFont="1" applyFill="1" applyBorder="1" applyAlignment="1">
      <alignment horizontal="right" vertical="center"/>
    </xf>
    <xf numFmtId="0" fontId="8" fillId="2" borderId="7" xfId="3" applyNumberFormat="1" applyBorder="1" applyAlignment="1">
      <alignment horizontal="right" vertical="center"/>
    </xf>
    <xf numFmtId="0" fontId="8" fillId="2" borderId="10" xfId="3" applyBorder="1" applyAlignment="1">
      <alignment horizontal="center" vertical="center"/>
    </xf>
    <xf numFmtId="0" fontId="0" fillId="0" borderId="10" xfId="0" applyBorder="1" applyAlignment="1"/>
    <xf numFmtId="0" fontId="8" fillId="2" borderId="7" xfId="3" applyBorder="1" applyAlignment="1"/>
    <xf numFmtId="164" fontId="8" fillId="2" borderId="2" xfId="3" applyNumberFormat="1" applyBorder="1" applyAlignment="1"/>
    <xf numFmtId="0" fontId="0" fillId="0" borderId="10" xfId="0" applyBorder="1" applyAlignment="1">
      <alignment horizontal="center"/>
    </xf>
    <xf numFmtId="0" fontId="19" fillId="5" borderId="0" xfId="2" applyFont="1" applyFill="1" applyBorder="1" applyAlignment="1">
      <alignment horizontal="left" vertical="center"/>
    </xf>
    <xf numFmtId="0" fontId="11" fillId="5" borderId="0" xfId="2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9" xfId="0" applyFill="1" applyBorder="1"/>
    <xf numFmtId="0" fontId="20" fillId="0" borderId="10" xfId="0" applyFont="1" applyFill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5" borderId="10" xfId="0" applyFont="1" applyFill="1" applyBorder="1"/>
    <xf numFmtId="0" fontId="0" fillId="0" borderId="0" xfId="0" applyFont="1" applyFill="1"/>
    <xf numFmtId="0" fontId="20" fillId="6" borderId="10" xfId="0" applyFont="1" applyFill="1" applyBorder="1" applyAlignment="1">
      <alignment vertical="center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0" fillId="0" borderId="0" xfId="0" applyNumberFormat="1" applyFont="1" applyAlignment="1">
      <alignment horizontal="left" vertical="top" wrapText="1"/>
    </xf>
    <xf numFmtId="0" fontId="0" fillId="7" borderId="0" xfId="0" applyFont="1" applyFill="1" applyAlignment="1">
      <alignment horizontal="center" vertical="top"/>
    </xf>
    <xf numFmtId="0" fontId="0" fillId="7" borderId="0" xfId="0" applyFont="1" applyFill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horizontal="left" vertical="top"/>
    </xf>
    <xf numFmtId="0" fontId="5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right" vertical="top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167" fontId="0" fillId="0" borderId="0" xfId="0" applyNumberFormat="1" applyFont="1" applyFill="1" applyAlignment="1">
      <alignment horizontal="left"/>
    </xf>
    <xf numFmtId="0" fontId="0" fillId="8" borderId="0" xfId="0" applyFont="1" applyFill="1" applyAlignment="1">
      <alignment horizontal="left" vertical="top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0" fillId="5" borderId="10" xfId="2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0" fillId="5" borderId="10" xfId="2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8" fillId="2" borderId="10" xfId="3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NumberFormat="1" applyFont="1" applyFill="1" applyAlignment="1">
      <alignment horizontal="left" vertical="top" wrapText="1"/>
    </xf>
    <xf numFmtId="180" fontId="0" fillId="0" borderId="0" xfId="0" applyNumberFormat="1" applyFont="1" applyFill="1" applyAlignment="1">
      <alignment horizontal="left" vertical="top" wrapText="1"/>
    </xf>
    <xf numFmtId="2" fontId="0" fillId="0" borderId="0" xfId="0" applyNumberFormat="1" applyFont="1" applyFill="1"/>
    <xf numFmtId="2" fontId="0" fillId="0" borderId="0" xfId="0" applyNumberFormat="1" applyFont="1" applyFill="1" applyAlignment="1">
      <alignment vertical="top" wrapText="1"/>
    </xf>
    <xf numFmtId="176" fontId="0" fillId="0" borderId="0" xfId="0" applyNumberFormat="1" applyFont="1" applyFill="1"/>
    <xf numFmtId="0" fontId="0" fillId="9" borderId="0" xfId="0" applyFont="1" applyFill="1" applyAlignment="1">
      <alignment wrapText="1"/>
    </xf>
    <xf numFmtId="0" fontId="4" fillId="0" borderId="0" xfId="0" applyFont="1" applyFill="1" applyAlignment="1">
      <alignment vertical="top"/>
    </xf>
    <xf numFmtId="0" fontId="4" fillId="0" borderId="0" xfId="0" applyFont="1" applyFill="1"/>
    <xf numFmtId="0" fontId="5" fillId="0" borderId="0" xfId="0" applyFont="1" applyFill="1" applyAlignment="1">
      <alignment vertical="top"/>
    </xf>
    <xf numFmtId="3" fontId="0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horizontal="left" vertical="top"/>
    </xf>
    <xf numFmtId="0" fontId="0" fillId="10" borderId="0" xfId="0" applyFont="1" applyFill="1" applyAlignment="1">
      <alignment horizontal="center" vertical="top" wrapText="1"/>
    </xf>
    <xf numFmtId="0" fontId="0" fillId="10" borderId="0" xfId="0" applyFont="1" applyFill="1" applyAlignment="1">
      <alignment horizontal="center" vertical="top"/>
    </xf>
  </cellXfs>
  <cellStyles count="6">
    <cellStyle name="Bad" xfId="4" builtinId="27"/>
    <cellStyle name="Comma" xfId="1" builtinId="3"/>
    <cellStyle name="Good" xfId="3" builtinId="26"/>
    <cellStyle name="Heading 3" xfId="2" builtinId="18"/>
    <cellStyle name="Neutral 2" xfId="5" xr:uid="{3ED43264-ACCE-794D-93B9-922E461717F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DB57-926A-0D49-8134-B564DC9B57BD}">
  <dimension ref="A1:M45"/>
  <sheetViews>
    <sheetView tabSelected="1" topLeftCell="C4" zoomScale="176" workbookViewId="0">
      <selection activeCell="G23" sqref="G23"/>
    </sheetView>
  </sheetViews>
  <sheetFormatPr baseColWidth="10" defaultColWidth="8.83203125" defaultRowHeight="15" x14ac:dyDescent="0.2"/>
  <cols>
    <col min="1" max="1" width="40.6640625" style="3" customWidth="1"/>
    <col min="2" max="2" width="21.5" style="2" customWidth="1"/>
    <col min="3" max="3" width="44.5" style="2" customWidth="1"/>
    <col min="4" max="4" width="16.33203125" style="2" customWidth="1"/>
    <col min="5" max="5" width="57.1640625" style="3" customWidth="1"/>
    <col min="6" max="6" width="28.33203125" style="127" customWidth="1"/>
    <col min="7" max="7" width="44.1640625" style="127" customWidth="1"/>
    <col min="8" max="8" width="41.1640625" style="2" customWidth="1"/>
    <col min="9" max="9" width="48.83203125" style="3" customWidth="1"/>
    <col min="10" max="10" width="7.1640625" style="2" customWidth="1"/>
    <col min="11" max="13" width="7.6640625" style="2" customWidth="1"/>
    <col min="14" max="16384" width="8.83203125" style="2"/>
  </cols>
  <sheetData>
    <row r="1" spans="1:13" s="1" customFormat="1" ht="16" x14ac:dyDescent="0.2">
      <c r="A1" s="107" t="s">
        <v>1</v>
      </c>
      <c r="B1" s="108" t="s">
        <v>0</v>
      </c>
      <c r="C1" s="108" t="s">
        <v>2</v>
      </c>
      <c r="D1" s="108" t="s">
        <v>3</v>
      </c>
      <c r="E1" s="107" t="s">
        <v>194</v>
      </c>
      <c r="F1" s="126" t="s">
        <v>238</v>
      </c>
      <c r="G1" s="126" t="s">
        <v>211</v>
      </c>
      <c r="H1" s="108" t="s">
        <v>209</v>
      </c>
      <c r="I1" s="110" t="s">
        <v>40</v>
      </c>
      <c r="J1" s="110"/>
      <c r="K1" s="108"/>
      <c r="L1" s="108"/>
      <c r="M1" s="108"/>
    </row>
    <row r="2" spans="1:13" s="151" customFormat="1" ht="16" x14ac:dyDescent="0.2">
      <c r="A2" s="105" t="s">
        <v>13</v>
      </c>
      <c r="B2" s="106" t="s">
        <v>5</v>
      </c>
      <c r="C2" s="106" t="s">
        <v>160</v>
      </c>
      <c r="D2" s="106" t="s">
        <v>4</v>
      </c>
      <c r="E2" s="105" t="s">
        <v>195</v>
      </c>
      <c r="F2" s="105" t="s">
        <v>212</v>
      </c>
      <c r="G2" s="145">
        <v>1.3175999999999999E-10</v>
      </c>
      <c r="H2" s="106" t="s">
        <v>179</v>
      </c>
      <c r="I2" s="105" t="s">
        <v>175</v>
      </c>
      <c r="J2" s="128"/>
      <c r="K2" s="150"/>
      <c r="L2" s="150"/>
      <c r="M2" s="150"/>
    </row>
    <row r="3" spans="1:13" s="151" customFormat="1" ht="16" x14ac:dyDescent="0.2">
      <c r="A3" s="105" t="s">
        <v>13</v>
      </c>
      <c r="B3" s="106" t="s">
        <v>5</v>
      </c>
      <c r="C3" s="106" t="s">
        <v>162</v>
      </c>
      <c r="D3" s="106" t="s">
        <v>4</v>
      </c>
      <c r="E3" s="105" t="s">
        <v>195</v>
      </c>
      <c r="F3" s="105" t="s">
        <v>216</v>
      </c>
      <c r="G3" s="145">
        <v>1.4652000000000101E-10</v>
      </c>
      <c r="H3" s="106" t="s">
        <v>179</v>
      </c>
      <c r="I3" s="105" t="s">
        <v>175</v>
      </c>
      <c r="J3" s="106"/>
      <c r="K3" s="150"/>
      <c r="L3" s="150"/>
      <c r="M3" s="150"/>
    </row>
    <row r="4" spans="1:13" s="151" customFormat="1" ht="16" x14ac:dyDescent="0.2">
      <c r="A4" s="105" t="s">
        <v>13</v>
      </c>
      <c r="B4" s="106" t="s">
        <v>5</v>
      </c>
      <c r="C4" s="106" t="s">
        <v>161</v>
      </c>
      <c r="D4" s="106" t="s">
        <v>4</v>
      </c>
      <c r="E4" s="122" t="s">
        <v>197</v>
      </c>
      <c r="F4" s="105" t="s">
        <v>213</v>
      </c>
      <c r="G4" s="128">
        <v>110000</v>
      </c>
      <c r="H4" s="106" t="s">
        <v>178</v>
      </c>
      <c r="I4" s="105" t="s">
        <v>176</v>
      </c>
      <c r="J4" s="106"/>
      <c r="K4" s="150"/>
      <c r="L4" s="150"/>
      <c r="M4" s="150"/>
    </row>
    <row r="5" spans="1:13" s="151" customFormat="1" ht="16" x14ac:dyDescent="0.2">
      <c r="A5" s="105" t="s">
        <v>13</v>
      </c>
      <c r="B5" s="106" t="s">
        <v>5</v>
      </c>
      <c r="C5" s="152" t="s">
        <v>163</v>
      </c>
      <c r="D5" s="106" t="s">
        <v>4</v>
      </c>
      <c r="E5" s="122" t="s">
        <v>198</v>
      </c>
      <c r="F5" s="105" t="s">
        <v>217</v>
      </c>
      <c r="G5" s="131">
        <v>76330</v>
      </c>
      <c r="H5" s="106" t="s">
        <v>180</v>
      </c>
      <c r="I5" s="105" t="s">
        <v>177</v>
      </c>
      <c r="J5" s="144"/>
      <c r="K5" s="150"/>
      <c r="L5" s="150"/>
      <c r="M5" s="150"/>
    </row>
    <row r="6" spans="1:13" s="151" customFormat="1" ht="16" x14ac:dyDescent="0.2">
      <c r="A6" s="105" t="s">
        <v>13</v>
      </c>
      <c r="B6" s="106" t="s">
        <v>5</v>
      </c>
      <c r="C6" s="152" t="s">
        <v>164</v>
      </c>
      <c r="D6" s="106" t="s">
        <v>4</v>
      </c>
      <c r="E6" s="122" t="s">
        <v>198</v>
      </c>
      <c r="F6" s="122" t="s">
        <v>214</v>
      </c>
      <c r="G6" s="130">
        <f>10^-15</f>
        <v>1.0000000000000001E-15</v>
      </c>
      <c r="H6" s="106" t="s">
        <v>180</v>
      </c>
      <c r="I6" s="105" t="s">
        <v>155</v>
      </c>
      <c r="J6" s="128"/>
      <c r="K6" s="150"/>
      <c r="L6" s="150"/>
      <c r="M6" s="150"/>
    </row>
    <row r="7" spans="1:13" s="151" customFormat="1" ht="16" x14ac:dyDescent="0.2">
      <c r="A7" s="105" t="s">
        <v>13</v>
      </c>
      <c r="B7" s="106" t="s">
        <v>5</v>
      </c>
      <c r="C7" s="152" t="s">
        <v>165</v>
      </c>
      <c r="D7" s="106" t="s">
        <v>4</v>
      </c>
      <c r="E7" s="105" t="s">
        <v>195</v>
      </c>
      <c r="F7" s="122" t="s">
        <v>215</v>
      </c>
      <c r="G7" s="130">
        <v>1.0549999999999999</v>
      </c>
      <c r="H7" s="106" t="s">
        <v>179</v>
      </c>
      <c r="I7" s="105" t="s">
        <v>153</v>
      </c>
      <c r="J7" s="105"/>
      <c r="K7" s="150"/>
      <c r="L7" s="150"/>
      <c r="M7" s="150"/>
    </row>
    <row r="8" spans="1:13" s="103" customFormat="1" ht="16" x14ac:dyDescent="0.2">
      <c r="A8" s="105" t="s">
        <v>13</v>
      </c>
      <c r="B8" s="106" t="s">
        <v>5</v>
      </c>
      <c r="C8" s="152" t="s">
        <v>166</v>
      </c>
      <c r="D8" s="106" t="s">
        <v>4</v>
      </c>
      <c r="E8" s="105" t="s">
        <v>195</v>
      </c>
      <c r="F8" s="103" t="s">
        <v>218</v>
      </c>
      <c r="G8" s="132">
        <v>7589556769.8845997</v>
      </c>
      <c r="H8" s="106" t="s">
        <v>179</v>
      </c>
      <c r="I8" s="105" t="s">
        <v>153</v>
      </c>
      <c r="J8" s="106"/>
      <c r="K8" s="106"/>
      <c r="L8" s="106"/>
      <c r="M8" s="106"/>
    </row>
    <row r="9" spans="1:13" s="103" customFormat="1" ht="16" x14ac:dyDescent="0.2">
      <c r="A9" s="105" t="s">
        <v>13</v>
      </c>
      <c r="B9" s="106" t="s">
        <v>5</v>
      </c>
      <c r="C9" s="152" t="s">
        <v>167</v>
      </c>
      <c r="D9" s="106" t="s">
        <v>4</v>
      </c>
      <c r="E9" s="105" t="s">
        <v>196</v>
      </c>
      <c r="F9" s="103" t="s">
        <v>219</v>
      </c>
      <c r="G9" s="132">
        <v>6825006825.0067997</v>
      </c>
      <c r="H9" s="106" t="s">
        <v>181</v>
      </c>
      <c r="I9" s="105" t="s">
        <v>158</v>
      </c>
      <c r="J9" s="153"/>
      <c r="K9" s="106"/>
      <c r="L9" s="106"/>
      <c r="M9" s="106"/>
    </row>
    <row r="10" spans="1:13" s="103" customFormat="1" ht="16" x14ac:dyDescent="0.2">
      <c r="A10" s="105" t="s">
        <v>13</v>
      </c>
      <c r="B10" s="106" t="s">
        <v>5</v>
      </c>
      <c r="C10" s="152" t="s">
        <v>168</v>
      </c>
      <c r="D10" s="106" t="s">
        <v>4</v>
      </c>
      <c r="E10" s="105" t="s">
        <v>195</v>
      </c>
      <c r="F10" s="128" t="s">
        <v>221</v>
      </c>
      <c r="G10" s="128">
        <v>2.8000000000000001E-2</v>
      </c>
      <c r="H10" s="106" t="s">
        <v>179</v>
      </c>
      <c r="I10" s="105" t="s">
        <v>153</v>
      </c>
      <c r="J10" s="106"/>
      <c r="K10" s="106"/>
      <c r="L10" s="106"/>
      <c r="M10" s="106"/>
    </row>
    <row r="11" spans="1:13" s="103" customFormat="1" ht="16" x14ac:dyDescent="0.2">
      <c r="A11" s="105" t="s">
        <v>13</v>
      </c>
      <c r="B11" s="106" t="s">
        <v>5</v>
      </c>
      <c r="C11" s="152" t="s">
        <v>169</v>
      </c>
      <c r="D11" s="106" t="s">
        <v>4</v>
      </c>
      <c r="E11" s="158" t="s">
        <v>118</v>
      </c>
      <c r="F11" s="128" t="s">
        <v>222</v>
      </c>
      <c r="G11" s="131">
        <v>0.03</v>
      </c>
      <c r="H11" s="159" t="s">
        <v>118</v>
      </c>
      <c r="I11" s="158" t="s">
        <v>118</v>
      </c>
      <c r="J11" s="106"/>
      <c r="K11" s="106"/>
      <c r="L11" s="106"/>
      <c r="M11" s="106"/>
    </row>
    <row r="12" spans="1:13" s="103" customFormat="1" ht="16" x14ac:dyDescent="0.2">
      <c r="A12" s="105" t="s">
        <v>13</v>
      </c>
      <c r="B12" s="106" t="s">
        <v>5</v>
      </c>
      <c r="C12" s="152" t="s">
        <v>170</v>
      </c>
      <c r="D12" s="106" t="s">
        <v>4</v>
      </c>
      <c r="E12" s="105" t="s">
        <v>195</v>
      </c>
      <c r="F12" s="128" t="s">
        <v>223</v>
      </c>
      <c r="G12" s="128">
        <v>0.03</v>
      </c>
      <c r="H12" s="106" t="s">
        <v>179</v>
      </c>
      <c r="I12" s="105" t="s">
        <v>153</v>
      </c>
      <c r="J12" s="106"/>
      <c r="K12" s="106"/>
      <c r="L12" s="106"/>
      <c r="M12" s="106"/>
    </row>
    <row r="13" spans="1:13" s="103" customFormat="1" ht="16" x14ac:dyDescent="0.2">
      <c r="A13" s="105" t="s">
        <v>13</v>
      </c>
      <c r="B13" s="106" t="s">
        <v>5</v>
      </c>
      <c r="C13" s="152" t="s">
        <v>171</v>
      </c>
      <c r="D13" s="106" t="s">
        <v>4</v>
      </c>
      <c r="E13" s="105" t="s">
        <v>196</v>
      </c>
      <c r="F13" s="128" t="s">
        <v>224</v>
      </c>
      <c r="G13" s="128">
        <v>2.5000000000000001E-2</v>
      </c>
      <c r="H13" s="106" t="s">
        <v>181</v>
      </c>
      <c r="I13" s="105" t="s">
        <v>158</v>
      </c>
      <c r="J13" s="106"/>
      <c r="K13" s="106"/>
      <c r="L13" s="106"/>
      <c r="M13" s="106"/>
    </row>
    <row r="14" spans="1:13" s="103" customFormat="1" ht="16" x14ac:dyDescent="0.2">
      <c r="A14" s="105" t="s">
        <v>13</v>
      </c>
      <c r="B14" s="106" t="s">
        <v>5</v>
      </c>
      <c r="C14" s="152" t="s">
        <v>172</v>
      </c>
      <c r="D14" s="106" t="s">
        <v>4</v>
      </c>
      <c r="E14" s="105" t="s">
        <v>196</v>
      </c>
      <c r="F14" s="128" t="s">
        <v>225</v>
      </c>
      <c r="G14" s="128" t="s">
        <v>239</v>
      </c>
      <c r="H14" s="106" t="s">
        <v>181</v>
      </c>
      <c r="I14" s="105" t="s">
        <v>158</v>
      </c>
      <c r="J14" s="106"/>
      <c r="K14" s="106"/>
      <c r="L14" s="106"/>
      <c r="M14" s="106"/>
    </row>
    <row r="15" spans="1:13" s="103" customFormat="1" ht="16" x14ac:dyDescent="0.2">
      <c r="A15" s="105" t="s">
        <v>13</v>
      </c>
      <c r="B15" s="106" t="s">
        <v>5</v>
      </c>
      <c r="C15" s="152" t="s">
        <v>174</v>
      </c>
      <c r="D15" s="106" t="s">
        <v>4</v>
      </c>
      <c r="E15" s="158" t="s">
        <v>118</v>
      </c>
      <c r="F15" s="105" t="s">
        <v>220</v>
      </c>
      <c r="G15" s="128">
        <v>1.1023109950000001</v>
      </c>
      <c r="H15" s="159" t="s">
        <v>118</v>
      </c>
      <c r="I15" s="158" t="s">
        <v>118</v>
      </c>
      <c r="J15" s="106"/>
      <c r="K15" s="106"/>
      <c r="L15" s="106"/>
      <c r="M15" s="106"/>
    </row>
    <row r="16" spans="1:13" s="103" customFormat="1" ht="16" x14ac:dyDescent="0.2">
      <c r="A16" s="105" t="s">
        <v>13</v>
      </c>
      <c r="B16" s="106" t="s">
        <v>5</v>
      </c>
      <c r="C16" s="152" t="s">
        <v>173</v>
      </c>
      <c r="D16" s="106" t="s">
        <v>4</v>
      </c>
      <c r="E16" s="122" t="s">
        <v>198</v>
      </c>
      <c r="F16" s="128" t="s">
        <v>226</v>
      </c>
      <c r="G16" s="128">
        <v>1000</v>
      </c>
      <c r="H16" s="106" t="s">
        <v>180</v>
      </c>
      <c r="I16" s="105" t="s">
        <v>155</v>
      </c>
      <c r="J16" s="106"/>
      <c r="K16" s="106"/>
      <c r="L16" s="106"/>
      <c r="M16" s="106"/>
    </row>
    <row r="17" spans="1:13" s="103" customFormat="1" ht="16" x14ac:dyDescent="0.2">
      <c r="A17" s="105" t="s">
        <v>14</v>
      </c>
      <c r="B17" s="106" t="s">
        <v>8</v>
      </c>
      <c r="C17" s="106" t="s">
        <v>136</v>
      </c>
      <c r="D17" s="106" t="s">
        <v>9</v>
      </c>
      <c r="E17" s="105" t="s">
        <v>199</v>
      </c>
      <c r="F17" s="105" t="s">
        <v>227</v>
      </c>
      <c r="G17" s="128">
        <v>0.453592</v>
      </c>
      <c r="H17" s="105" t="s">
        <v>16</v>
      </c>
      <c r="I17" s="105" t="s">
        <v>153</v>
      </c>
      <c r="K17" s="106"/>
      <c r="L17" s="106"/>
      <c r="M17" s="106"/>
    </row>
    <row r="18" spans="1:13" s="103" customFormat="1" ht="16" x14ac:dyDescent="0.2">
      <c r="A18" s="105" t="s">
        <v>14</v>
      </c>
      <c r="B18" s="106" t="s">
        <v>8</v>
      </c>
      <c r="C18" s="106" t="s">
        <v>137</v>
      </c>
      <c r="D18" s="106" t="s">
        <v>9</v>
      </c>
      <c r="E18" s="105" t="s">
        <v>199</v>
      </c>
      <c r="F18" s="105" t="s">
        <v>231</v>
      </c>
      <c r="G18" s="128" t="s">
        <v>240</v>
      </c>
      <c r="H18" s="105" t="s">
        <v>16</v>
      </c>
      <c r="I18" s="105" t="s">
        <v>153</v>
      </c>
      <c r="K18" s="106"/>
      <c r="L18" s="106"/>
      <c r="M18" s="106"/>
    </row>
    <row r="19" spans="1:13" s="106" customFormat="1" ht="16" customHeight="1" x14ac:dyDescent="0.2">
      <c r="A19" s="105" t="s">
        <v>14</v>
      </c>
      <c r="B19" s="106" t="s">
        <v>8</v>
      </c>
      <c r="C19" s="106" t="s">
        <v>138</v>
      </c>
      <c r="D19" s="106" t="s">
        <v>9</v>
      </c>
      <c r="E19" s="105" t="s">
        <v>243</v>
      </c>
      <c r="F19" s="105" t="s">
        <v>232</v>
      </c>
      <c r="G19" s="128" t="s">
        <v>240</v>
      </c>
      <c r="H19" s="105" t="s">
        <v>152</v>
      </c>
      <c r="I19" s="105" t="s">
        <v>154</v>
      </c>
    </row>
    <row r="20" spans="1:13" s="103" customFormat="1" ht="16" x14ac:dyDescent="0.2">
      <c r="A20" s="105" t="s">
        <v>14</v>
      </c>
      <c r="B20" s="106" t="s">
        <v>8</v>
      </c>
      <c r="C20" s="152" t="s">
        <v>140</v>
      </c>
      <c r="D20" s="106" t="s">
        <v>9</v>
      </c>
      <c r="E20" s="105" t="s">
        <v>244</v>
      </c>
      <c r="F20" s="105" t="s">
        <v>228</v>
      </c>
      <c r="G20" s="128">
        <v>345</v>
      </c>
      <c r="H20" s="105" t="s">
        <v>156</v>
      </c>
      <c r="I20" s="105" t="s">
        <v>155</v>
      </c>
      <c r="K20" s="106"/>
      <c r="L20" s="106"/>
      <c r="M20" s="106"/>
    </row>
    <row r="21" spans="1:13" s="103" customFormat="1" ht="16" x14ac:dyDescent="0.2">
      <c r="A21" s="105" t="s">
        <v>14</v>
      </c>
      <c r="B21" s="106" t="s">
        <v>8</v>
      </c>
      <c r="C21" s="152" t="s">
        <v>139</v>
      </c>
      <c r="D21" s="106" t="s">
        <v>9</v>
      </c>
      <c r="E21" s="105" t="s">
        <v>244</v>
      </c>
      <c r="F21" s="105" t="s">
        <v>233</v>
      </c>
      <c r="G21" s="128">
        <v>14.9</v>
      </c>
      <c r="H21" s="105" t="s">
        <v>156</v>
      </c>
      <c r="I21" s="105" t="s">
        <v>155</v>
      </c>
      <c r="K21" s="106"/>
      <c r="L21" s="106"/>
      <c r="M21" s="106"/>
    </row>
    <row r="22" spans="1:13" s="103" customFormat="1" ht="16" x14ac:dyDescent="0.2">
      <c r="A22" s="105" t="s">
        <v>14</v>
      </c>
      <c r="B22" s="106" t="s">
        <v>8</v>
      </c>
      <c r="C22" s="152" t="s">
        <v>141</v>
      </c>
      <c r="D22" s="106" t="s">
        <v>9</v>
      </c>
      <c r="E22" s="105" t="s">
        <v>199</v>
      </c>
      <c r="F22" s="105" t="s">
        <v>237</v>
      </c>
      <c r="G22" s="128">
        <v>7996</v>
      </c>
      <c r="H22" s="105" t="s">
        <v>16</v>
      </c>
      <c r="I22" s="105" t="s">
        <v>153</v>
      </c>
      <c r="J22" s="106"/>
      <c r="K22" s="106"/>
      <c r="L22" s="106"/>
      <c r="M22" s="106"/>
    </row>
    <row r="23" spans="1:13" s="103" customFormat="1" ht="16" x14ac:dyDescent="0.2">
      <c r="A23" s="105" t="s">
        <v>14</v>
      </c>
      <c r="B23" s="106" t="s">
        <v>8</v>
      </c>
      <c r="C23" s="152" t="s">
        <v>142</v>
      </c>
      <c r="D23" s="106" t="s">
        <v>9</v>
      </c>
      <c r="E23" s="105" t="s">
        <v>199</v>
      </c>
      <c r="F23" s="128" t="s">
        <v>230</v>
      </c>
      <c r="G23" s="128" t="s">
        <v>241</v>
      </c>
      <c r="H23" s="105" t="s">
        <v>16</v>
      </c>
      <c r="I23" s="105" t="s">
        <v>153</v>
      </c>
      <c r="J23" s="106"/>
      <c r="K23" s="106"/>
      <c r="L23" s="106"/>
      <c r="M23" s="106"/>
    </row>
    <row r="24" spans="1:13" s="103" customFormat="1" ht="16" x14ac:dyDescent="0.2">
      <c r="A24" s="105" t="s">
        <v>14</v>
      </c>
      <c r="B24" s="106" t="s">
        <v>8</v>
      </c>
      <c r="C24" s="152" t="s">
        <v>143</v>
      </c>
      <c r="D24" s="106" t="s">
        <v>9</v>
      </c>
      <c r="E24" s="105" t="s">
        <v>200</v>
      </c>
      <c r="F24" s="128" t="s">
        <v>235</v>
      </c>
      <c r="G24" s="128" t="s">
        <v>242</v>
      </c>
      <c r="H24" s="105" t="s">
        <v>157</v>
      </c>
      <c r="I24" s="105" t="s">
        <v>158</v>
      </c>
      <c r="J24" s="106"/>
      <c r="K24" s="106"/>
      <c r="L24" s="106"/>
      <c r="M24" s="106"/>
    </row>
    <row r="25" spans="1:13" s="103" customFormat="1" ht="16" x14ac:dyDescent="0.2">
      <c r="A25" s="105" t="s">
        <v>14</v>
      </c>
      <c r="B25" s="106" t="s">
        <v>8</v>
      </c>
      <c r="C25" s="152" t="s">
        <v>144</v>
      </c>
      <c r="D25" s="106" t="s">
        <v>9</v>
      </c>
      <c r="E25" s="105" t="s">
        <v>199</v>
      </c>
      <c r="F25" s="105" t="s">
        <v>229</v>
      </c>
      <c r="G25" s="128">
        <v>247.10499999999999</v>
      </c>
      <c r="H25" s="105" t="s">
        <v>16</v>
      </c>
      <c r="I25" s="105" t="s">
        <v>153</v>
      </c>
      <c r="J25" s="106"/>
      <c r="K25" s="106"/>
      <c r="L25" s="106"/>
      <c r="M25" s="106"/>
    </row>
    <row r="26" spans="1:13" s="103" customFormat="1" ht="16" x14ac:dyDescent="0.2">
      <c r="A26" s="105" t="s">
        <v>14</v>
      </c>
      <c r="B26" s="106" t="s">
        <v>8</v>
      </c>
      <c r="C26" s="152" t="s">
        <v>145</v>
      </c>
      <c r="D26" s="106" t="s">
        <v>9</v>
      </c>
      <c r="E26" s="158" t="s">
        <v>118</v>
      </c>
      <c r="H26" s="158" t="s">
        <v>118</v>
      </c>
      <c r="I26" s="158" t="s">
        <v>118</v>
      </c>
      <c r="J26" s="106"/>
      <c r="K26" s="106"/>
      <c r="L26" s="106"/>
      <c r="M26" s="106"/>
    </row>
    <row r="27" spans="1:13" s="103" customFormat="1" ht="16" x14ac:dyDescent="0.2">
      <c r="A27" s="105" t="s">
        <v>14</v>
      </c>
      <c r="B27" s="106" t="s">
        <v>8</v>
      </c>
      <c r="C27" s="152" t="s">
        <v>146</v>
      </c>
      <c r="D27" s="106" t="s">
        <v>9</v>
      </c>
      <c r="E27" s="105" t="s">
        <v>199</v>
      </c>
      <c r="G27" s="148">
        <f>1580000000/G9</f>
        <v>0.23150160000000086</v>
      </c>
      <c r="H27" s="105" t="s">
        <v>16</v>
      </c>
      <c r="I27" s="105" t="s">
        <v>153</v>
      </c>
      <c r="J27" s="106"/>
      <c r="K27" s="106"/>
      <c r="L27" s="106"/>
      <c r="M27" s="106"/>
    </row>
    <row r="28" spans="1:13" s="103" customFormat="1" ht="16" x14ac:dyDescent="0.2">
      <c r="A28" s="105" t="s">
        <v>14</v>
      </c>
      <c r="B28" s="106" t="s">
        <v>8</v>
      </c>
      <c r="C28" s="152" t="s">
        <v>147</v>
      </c>
      <c r="D28" s="106" t="s">
        <v>9</v>
      </c>
      <c r="E28" s="105" t="s">
        <v>200</v>
      </c>
      <c r="G28" s="146"/>
      <c r="H28" s="105" t="s">
        <v>157</v>
      </c>
      <c r="I28" s="105" t="s">
        <v>158</v>
      </c>
      <c r="J28" s="106"/>
      <c r="K28" s="106"/>
      <c r="L28" s="106"/>
      <c r="M28" s="106"/>
    </row>
    <row r="29" spans="1:13" s="103" customFormat="1" ht="16" x14ac:dyDescent="0.2">
      <c r="A29" s="105" t="s">
        <v>14</v>
      </c>
      <c r="B29" s="106" t="s">
        <v>8</v>
      </c>
      <c r="C29" s="152" t="s">
        <v>148</v>
      </c>
      <c r="D29" s="106" t="s">
        <v>9</v>
      </c>
      <c r="E29" s="105" t="s">
        <v>200</v>
      </c>
      <c r="H29" s="105" t="s">
        <v>157</v>
      </c>
      <c r="I29" s="105" t="s">
        <v>158</v>
      </c>
      <c r="J29" s="106"/>
      <c r="K29" s="106"/>
      <c r="L29" s="106"/>
      <c r="M29" s="106"/>
    </row>
    <row r="30" spans="1:13" s="103" customFormat="1" ht="16" x14ac:dyDescent="0.2">
      <c r="A30" s="105" t="s">
        <v>14</v>
      </c>
      <c r="B30" s="106" t="s">
        <v>8</v>
      </c>
      <c r="C30" s="152" t="s">
        <v>149</v>
      </c>
      <c r="D30" s="106" t="s">
        <v>9</v>
      </c>
      <c r="E30" s="158" t="s">
        <v>118</v>
      </c>
      <c r="H30" s="158" t="s">
        <v>118</v>
      </c>
      <c r="I30" s="158" t="s">
        <v>118</v>
      </c>
      <c r="J30" s="106"/>
      <c r="K30" s="106"/>
      <c r="L30" s="106"/>
      <c r="M30" s="106"/>
    </row>
    <row r="31" spans="1:13" s="103" customFormat="1" ht="16" x14ac:dyDescent="0.2">
      <c r="A31" s="105" t="s">
        <v>14</v>
      </c>
      <c r="B31" s="106" t="s">
        <v>8</v>
      </c>
      <c r="C31" s="152" t="s">
        <v>150</v>
      </c>
      <c r="D31" s="106" t="s">
        <v>9</v>
      </c>
      <c r="E31" s="105" t="s">
        <v>244</v>
      </c>
      <c r="F31" s="105"/>
      <c r="G31" s="147"/>
      <c r="H31" s="105" t="s">
        <v>156</v>
      </c>
      <c r="I31" s="105" t="s">
        <v>155</v>
      </c>
      <c r="J31" s="106"/>
      <c r="K31" s="106"/>
      <c r="L31" s="106"/>
      <c r="M31" s="106"/>
    </row>
    <row r="32" spans="1:13" s="103" customFormat="1" ht="17" x14ac:dyDescent="0.2">
      <c r="A32" s="105" t="s">
        <v>11</v>
      </c>
      <c r="B32" s="106" t="s">
        <v>12</v>
      </c>
      <c r="C32" s="106" t="s">
        <v>253</v>
      </c>
      <c r="D32" s="106" t="s">
        <v>10</v>
      </c>
      <c r="E32" s="105" t="s">
        <v>258</v>
      </c>
      <c r="F32" s="105"/>
      <c r="G32" s="105"/>
      <c r="H32" s="106" t="s">
        <v>37</v>
      </c>
      <c r="I32" s="154" t="s">
        <v>41</v>
      </c>
      <c r="J32" s="106"/>
      <c r="K32" s="155"/>
      <c r="L32" s="106"/>
      <c r="M32" s="106"/>
    </row>
    <row r="33" spans="1:13" s="103" customFormat="1" ht="16" x14ac:dyDescent="0.2">
      <c r="A33" s="105" t="s">
        <v>24</v>
      </c>
      <c r="B33" s="106" t="s">
        <v>12</v>
      </c>
      <c r="C33" s="106" t="s">
        <v>254</v>
      </c>
      <c r="D33" s="106" t="s">
        <v>10</v>
      </c>
      <c r="E33" s="105" t="s">
        <v>258</v>
      </c>
      <c r="F33" s="105"/>
      <c r="G33" s="105"/>
      <c r="H33" s="106" t="s">
        <v>28</v>
      </c>
      <c r="I33" s="105" t="s">
        <v>34</v>
      </c>
      <c r="J33" s="106"/>
      <c r="K33" s="155"/>
      <c r="L33" s="106"/>
      <c r="M33" s="106"/>
    </row>
    <row r="34" spans="1:13" s="103" customFormat="1" ht="16" x14ac:dyDescent="0.2">
      <c r="A34" s="105" t="s">
        <v>25</v>
      </c>
      <c r="B34" s="106" t="s">
        <v>12</v>
      </c>
      <c r="C34" s="106" t="s">
        <v>255</v>
      </c>
      <c r="D34" s="106" t="s">
        <v>10</v>
      </c>
      <c r="E34" s="105" t="s">
        <v>258</v>
      </c>
      <c r="F34" s="105"/>
      <c r="G34" s="105"/>
      <c r="H34" s="106" t="s">
        <v>28</v>
      </c>
      <c r="I34" s="105" t="s">
        <v>34</v>
      </c>
      <c r="J34" s="106"/>
      <c r="K34" s="155"/>
      <c r="L34" s="106"/>
      <c r="M34" s="106"/>
    </row>
    <row r="35" spans="1:13" s="103" customFormat="1" ht="16" x14ac:dyDescent="0.2">
      <c r="A35" s="105" t="s">
        <v>26</v>
      </c>
      <c r="B35" s="106" t="s">
        <v>12</v>
      </c>
      <c r="C35" s="106" t="s">
        <v>256</v>
      </c>
      <c r="D35" s="106" t="s">
        <v>10</v>
      </c>
      <c r="E35" s="105" t="s">
        <v>258</v>
      </c>
      <c r="F35" s="105"/>
      <c r="G35" s="105"/>
      <c r="H35" s="106" t="s">
        <v>38</v>
      </c>
      <c r="I35" s="105" t="s">
        <v>35</v>
      </c>
      <c r="J35" s="106"/>
      <c r="K35" s="155"/>
      <c r="L35" s="106"/>
      <c r="M35" s="106"/>
    </row>
    <row r="36" spans="1:13" s="103" customFormat="1" ht="16" x14ac:dyDescent="0.2">
      <c r="A36" s="105" t="s">
        <v>27</v>
      </c>
      <c r="B36" s="106" t="s">
        <v>12</v>
      </c>
      <c r="C36" s="106" t="s">
        <v>257</v>
      </c>
      <c r="D36" s="106" t="s">
        <v>10</v>
      </c>
      <c r="E36" s="105" t="s">
        <v>258</v>
      </c>
      <c r="F36" s="105"/>
      <c r="G36" s="105"/>
      <c r="H36" s="106" t="s">
        <v>39</v>
      </c>
      <c r="I36" s="122" t="s">
        <v>36</v>
      </c>
      <c r="J36" s="152"/>
      <c r="K36" s="155"/>
      <c r="L36" s="106"/>
      <c r="M36" s="106"/>
    </row>
    <row r="37" spans="1:13" s="103" customFormat="1" ht="32" x14ac:dyDescent="0.2">
      <c r="A37" s="105" t="s">
        <v>187</v>
      </c>
      <c r="B37" s="106" t="s">
        <v>188</v>
      </c>
      <c r="C37" s="106" t="s">
        <v>29</v>
      </c>
      <c r="D37" s="106" t="s">
        <v>10</v>
      </c>
      <c r="E37" s="105" t="s">
        <v>206</v>
      </c>
      <c r="F37" s="105"/>
      <c r="G37" s="105"/>
      <c r="H37" s="106" t="s">
        <v>193</v>
      </c>
      <c r="I37" s="105" t="s">
        <v>192</v>
      </c>
      <c r="J37" s="106"/>
      <c r="K37" s="106"/>
      <c r="L37" s="106"/>
      <c r="M37" s="106"/>
    </row>
    <row r="38" spans="1:13" s="103" customFormat="1" ht="16" x14ac:dyDescent="0.2">
      <c r="A38" s="105" t="s">
        <v>189</v>
      </c>
      <c r="B38" s="106" t="s">
        <v>185</v>
      </c>
      <c r="C38" s="106" t="s">
        <v>30</v>
      </c>
      <c r="D38" s="106" t="s">
        <v>10</v>
      </c>
      <c r="E38" s="105" t="s">
        <v>234</v>
      </c>
      <c r="F38" s="105"/>
      <c r="G38" s="105"/>
      <c r="H38" s="106" t="s">
        <v>191</v>
      </c>
      <c r="I38" s="122" t="s">
        <v>186</v>
      </c>
      <c r="J38" s="106"/>
      <c r="K38" s="106"/>
      <c r="L38" s="106"/>
      <c r="M38" s="106"/>
    </row>
    <row r="39" spans="1:13" s="103" customFormat="1" ht="16" x14ac:dyDescent="0.2">
      <c r="A39" s="105" t="s">
        <v>42</v>
      </c>
      <c r="B39" s="156" t="s">
        <v>46</v>
      </c>
      <c r="C39" s="106" t="s">
        <v>245</v>
      </c>
      <c r="D39" s="106" t="s">
        <v>246</v>
      </c>
      <c r="E39" s="105" t="s">
        <v>247</v>
      </c>
      <c r="F39" s="105"/>
      <c r="G39" s="105"/>
      <c r="H39" s="106" t="s">
        <v>48</v>
      </c>
      <c r="I39" s="123"/>
      <c r="J39" s="106"/>
      <c r="K39" s="106"/>
      <c r="L39" s="106"/>
      <c r="M39" s="106"/>
    </row>
    <row r="40" spans="1:13" s="103" customFormat="1" ht="16" x14ac:dyDescent="0.2">
      <c r="A40" s="105" t="s">
        <v>44</v>
      </c>
      <c r="B40" s="156" t="s">
        <v>46</v>
      </c>
      <c r="C40" s="106" t="s">
        <v>49</v>
      </c>
      <c r="D40" s="106" t="s">
        <v>47</v>
      </c>
      <c r="E40" s="105" t="s">
        <v>207</v>
      </c>
      <c r="F40" s="105"/>
      <c r="G40" s="105"/>
      <c r="H40" s="106" t="s">
        <v>48</v>
      </c>
      <c r="I40" s="105"/>
      <c r="J40" s="106"/>
      <c r="K40" s="106"/>
      <c r="L40" s="106"/>
      <c r="M40" s="106"/>
    </row>
    <row r="41" spans="1:13" s="103" customFormat="1" ht="16" x14ac:dyDescent="0.2">
      <c r="A41" s="105" t="s">
        <v>45</v>
      </c>
      <c r="B41" s="156" t="s">
        <v>46</v>
      </c>
      <c r="C41" s="106" t="s">
        <v>49</v>
      </c>
      <c r="D41" s="106" t="s">
        <v>47</v>
      </c>
      <c r="E41" s="105" t="s">
        <v>207</v>
      </c>
      <c r="F41" s="105"/>
      <c r="G41" s="105"/>
      <c r="H41" s="106" t="s">
        <v>48</v>
      </c>
      <c r="I41" s="105"/>
      <c r="J41" s="106"/>
      <c r="K41" s="106"/>
      <c r="L41" s="106"/>
      <c r="M41" s="106"/>
    </row>
    <row r="42" spans="1:13" s="103" customFormat="1" ht="32" x14ac:dyDescent="0.2">
      <c r="A42" s="105" t="s">
        <v>52</v>
      </c>
      <c r="B42" s="106" t="s">
        <v>7</v>
      </c>
      <c r="C42" s="106" t="s">
        <v>18</v>
      </c>
      <c r="D42" s="106" t="s">
        <v>6</v>
      </c>
      <c r="E42" s="105" t="s">
        <v>208</v>
      </c>
      <c r="F42" s="105"/>
      <c r="G42" s="105"/>
      <c r="H42" s="106" t="s">
        <v>15</v>
      </c>
      <c r="I42" s="123"/>
      <c r="J42" s="157"/>
      <c r="K42" s="106"/>
      <c r="L42" s="106"/>
      <c r="M42" s="106"/>
    </row>
    <row r="43" spans="1:13" s="103" customFormat="1" ht="32" x14ac:dyDescent="0.2">
      <c r="A43" s="105" t="s">
        <v>50</v>
      </c>
      <c r="B43" s="106" t="s">
        <v>8</v>
      </c>
      <c r="C43" s="106" t="s">
        <v>251</v>
      </c>
      <c r="D43" s="106" t="s">
        <v>32</v>
      </c>
      <c r="E43" s="105" t="s">
        <v>236</v>
      </c>
      <c r="F43" s="105"/>
      <c r="G43" s="105"/>
      <c r="H43" s="124" t="s">
        <v>190</v>
      </c>
      <c r="I43" s="105" t="s">
        <v>186</v>
      </c>
      <c r="J43" s="106"/>
      <c r="K43" s="106"/>
      <c r="L43" s="106"/>
      <c r="M43" s="106"/>
    </row>
    <row r="44" spans="1:13" s="103" customFormat="1" ht="32" x14ac:dyDescent="0.2">
      <c r="A44" s="105" t="s">
        <v>51</v>
      </c>
      <c r="B44" s="106" t="s">
        <v>8</v>
      </c>
      <c r="C44" s="106" t="s">
        <v>252</v>
      </c>
      <c r="D44" s="106" t="s">
        <v>32</v>
      </c>
      <c r="E44" s="105" t="s">
        <v>210</v>
      </c>
      <c r="F44" s="105"/>
      <c r="G44" s="105"/>
      <c r="H44" s="105" t="s">
        <v>184</v>
      </c>
      <c r="I44" s="105" t="s">
        <v>183</v>
      </c>
      <c r="J44" s="106"/>
      <c r="K44" s="106"/>
      <c r="L44" s="106"/>
      <c r="M44" s="106"/>
    </row>
    <row r="45" spans="1:13" s="103" customFormat="1" ht="16" x14ac:dyDescent="0.2">
      <c r="A45" s="149" t="s">
        <v>250</v>
      </c>
      <c r="B45" s="106" t="s">
        <v>249</v>
      </c>
      <c r="C45" s="106" t="s">
        <v>248</v>
      </c>
      <c r="D45" s="106" t="s">
        <v>246</v>
      </c>
      <c r="E45" s="105" t="s">
        <v>207</v>
      </c>
      <c r="F45" s="127"/>
      <c r="G45" s="127"/>
      <c r="I45" s="1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6079-76C3-E646-8CB6-0525E36A7F3B}">
  <dimension ref="A1:M46"/>
  <sheetViews>
    <sheetView topLeftCell="A4" zoomScale="176" workbookViewId="0">
      <selection activeCell="A42" sqref="A42"/>
    </sheetView>
  </sheetViews>
  <sheetFormatPr baseColWidth="10" defaultColWidth="8.83203125" defaultRowHeight="15" x14ac:dyDescent="0.2"/>
  <cols>
    <col min="1" max="1" width="40.6640625" style="3" customWidth="1"/>
    <col min="2" max="2" width="21.5" style="2" customWidth="1"/>
    <col min="3" max="3" width="44.5" style="2" customWidth="1"/>
    <col min="4" max="4" width="16.33203125" style="2" customWidth="1"/>
    <col min="5" max="5" width="57.1640625" style="3" customWidth="1"/>
    <col min="6" max="6" width="28.33203125" style="127" customWidth="1"/>
    <col min="7" max="7" width="44.1640625" style="127" customWidth="1"/>
    <col min="8" max="8" width="41.1640625" style="2" customWidth="1"/>
    <col min="9" max="9" width="48.83203125" style="3" customWidth="1"/>
    <col min="10" max="10" width="7.1640625" style="2" customWidth="1"/>
    <col min="11" max="13" width="7.6640625" style="2" customWidth="1"/>
    <col min="14" max="16384" width="8.83203125" style="2"/>
  </cols>
  <sheetData>
    <row r="1" spans="1:13" s="1" customFormat="1" ht="16" x14ac:dyDescent="0.2">
      <c r="A1" s="107" t="s">
        <v>1</v>
      </c>
      <c r="B1" s="108" t="s">
        <v>0</v>
      </c>
      <c r="C1" s="108" t="s">
        <v>2</v>
      </c>
      <c r="D1" s="108" t="s">
        <v>3</v>
      </c>
      <c r="E1" s="107" t="s">
        <v>194</v>
      </c>
      <c r="F1" s="126" t="s">
        <v>238</v>
      </c>
      <c r="G1" s="126" t="s">
        <v>211</v>
      </c>
      <c r="H1" s="108" t="s">
        <v>209</v>
      </c>
      <c r="I1" s="110" t="s">
        <v>40</v>
      </c>
      <c r="J1" s="110"/>
      <c r="K1" s="108"/>
      <c r="L1" s="108"/>
      <c r="M1" s="108"/>
    </row>
    <row r="2" spans="1:13" s="1" customFormat="1" ht="16" x14ac:dyDescent="0.2">
      <c r="A2" s="105" t="s">
        <v>13</v>
      </c>
      <c r="B2" s="106" t="s">
        <v>5</v>
      </c>
      <c r="C2" s="109" t="s">
        <v>160</v>
      </c>
      <c r="D2" s="106" t="s">
        <v>4</v>
      </c>
      <c r="E2" s="105" t="s">
        <v>195</v>
      </c>
      <c r="F2" s="105" t="s">
        <v>212</v>
      </c>
      <c r="G2" s="145">
        <v>1.3175999999999999E-10</v>
      </c>
      <c r="H2" s="106" t="s">
        <v>179</v>
      </c>
      <c r="I2" s="105" t="s">
        <v>175</v>
      </c>
      <c r="J2" s="115"/>
      <c r="K2" s="108"/>
      <c r="L2" s="108"/>
      <c r="M2" s="108"/>
    </row>
    <row r="3" spans="1:13" s="1" customFormat="1" ht="16" x14ac:dyDescent="0.2">
      <c r="A3" s="105" t="s">
        <v>13</v>
      </c>
      <c r="B3" s="106" t="s">
        <v>5</v>
      </c>
      <c r="C3" s="106" t="s">
        <v>162</v>
      </c>
      <c r="D3" s="106" t="s">
        <v>4</v>
      </c>
      <c r="E3" s="105" t="s">
        <v>195</v>
      </c>
      <c r="F3" s="105" t="s">
        <v>216</v>
      </c>
      <c r="G3" s="145">
        <v>1.4652000000000101E-10</v>
      </c>
      <c r="H3" s="106" t="s">
        <v>179</v>
      </c>
      <c r="I3" s="105" t="s">
        <v>175</v>
      </c>
      <c r="J3" s="106"/>
      <c r="K3" s="108"/>
      <c r="L3" s="108"/>
      <c r="M3" s="108"/>
    </row>
    <row r="4" spans="1:13" s="1" customFormat="1" ht="16" x14ac:dyDescent="0.2">
      <c r="A4" s="105" t="s">
        <v>13</v>
      </c>
      <c r="B4" s="106" t="s">
        <v>5</v>
      </c>
      <c r="C4" s="106" t="s">
        <v>161</v>
      </c>
      <c r="D4" s="106" t="s">
        <v>4</v>
      </c>
      <c r="E4" s="119" t="s">
        <v>197</v>
      </c>
      <c r="F4" s="105" t="s">
        <v>213</v>
      </c>
      <c r="G4" s="128">
        <v>110000</v>
      </c>
      <c r="H4" s="106" t="s">
        <v>178</v>
      </c>
      <c r="I4" s="105" t="s">
        <v>176</v>
      </c>
      <c r="J4" s="106"/>
      <c r="K4" s="108"/>
      <c r="L4" s="108"/>
      <c r="M4" s="108"/>
    </row>
    <row r="5" spans="1:13" s="1" customFormat="1" ht="16" x14ac:dyDescent="0.2">
      <c r="A5" s="105" t="s">
        <v>13</v>
      </c>
      <c r="B5" s="106" t="s">
        <v>5</v>
      </c>
      <c r="C5" s="111" t="s">
        <v>163</v>
      </c>
      <c r="D5" s="106" t="s">
        <v>4</v>
      </c>
      <c r="E5" s="119" t="s">
        <v>198</v>
      </c>
      <c r="F5" s="105" t="s">
        <v>217</v>
      </c>
      <c r="G5" s="129">
        <v>76330</v>
      </c>
      <c r="H5" s="106" t="s">
        <v>180</v>
      </c>
      <c r="I5" s="105" t="s">
        <v>177</v>
      </c>
      <c r="J5" s="112"/>
      <c r="K5" s="108"/>
      <c r="L5" s="108"/>
      <c r="M5" s="108"/>
    </row>
    <row r="6" spans="1:13" s="1" customFormat="1" ht="16" x14ac:dyDescent="0.2">
      <c r="A6" s="105" t="s">
        <v>13</v>
      </c>
      <c r="B6" s="106" t="s">
        <v>5</v>
      </c>
      <c r="C6" s="111" t="s">
        <v>164</v>
      </c>
      <c r="D6" s="106" t="s">
        <v>4</v>
      </c>
      <c r="E6" s="119" t="s">
        <v>198</v>
      </c>
      <c r="F6" s="122" t="s">
        <v>214</v>
      </c>
      <c r="G6" s="130">
        <f>10^-15</f>
        <v>1.0000000000000001E-15</v>
      </c>
      <c r="H6" s="106" t="s">
        <v>180</v>
      </c>
      <c r="I6" s="105" t="s">
        <v>155</v>
      </c>
      <c r="J6" s="115"/>
      <c r="K6" s="108"/>
      <c r="L6" s="108"/>
      <c r="M6" s="108"/>
    </row>
    <row r="7" spans="1:13" s="1" customFormat="1" ht="16" x14ac:dyDescent="0.2">
      <c r="A7" s="105" t="s">
        <v>13</v>
      </c>
      <c r="B7" s="106" t="s">
        <v>5</v>
      </c>
      <c r="C7" s="111" t="s">
        <v>165</v>
      </c>
      <c r="D7" s="106" t="s">
        <v>4</v>
      </c>
      <c r="E7" s="105" t="s">
        <v>195</v>
      </c>
      <c r="F7" s="122" t="s">
        <v>215</v>
      </c>
      <c r="G7" s="130">
        <v>1.0549999999999999</v>
      </c>
      <c r="H7" s="106" t="s">
        <v>179</v>
      </c>
      <c r="I7" s="105" t="s">
        <v>153</v>
      </c>
      <c r="J7" s="105"/>
      <c r="K7" s="108"/>
      <c r="L7" s="108"/>
      <c r="M7" s="108"/>
    </row>
    <row r="8" spans="1:13" s="103" customFormat="1" ht="16" x14ac:dyDescent="0.2">
      <c r="A8" s="105" t="s">
        <v>13</v>
      </c>
      <c r="B8" s="106" t="s">
        <v>5</v>
      </c>
      <c r="C8" s="111" t="s">
        <v>166</v>
      </c>
      <c r="D8" s="106" t="s">
        <v>4</v>
      </c>
      <c r="E8" s="105" t="s">
        <v>195</v>
      </c>
      <c r="F8" s="103" t="s">
        <v>218</v>
      </c>
      <c r="G8" s="132">
        <v>7589556769.8845997</v>
      </c>
      <c r="H8" s="106" t="s">
        <v>179</v>
      </c>
      <c r="I8" s="105" t="s">
        <v>153</v>
      </c>
      <c r="J8" s="106"/>
      <c r="K8" s="106"/>
      <c r="L8" s="106"/>
      <c r="M8" s="106"/>
    </row>
    <row r="9" spans="1:13" s="103" customFormat="1" ht="16" x14ac:dyDescent="0.2">
      <c r="A9" s="105" t="s">
        <v>13</v>
      </c>
      <c r="B9" s="106" t="s">
        <v>5</v>
      </c>
      <c r="C9" s="111" t="s">
        <v>167</v>
      </c>
      <c r="D9" s="106" t="s">
        <v>4</v>
      </c>
      <c r="E9" s="105" t="s">
        <v>196</v>
      </c>
      <c r="F9" s="103" t="s">
        <v>219</v>
      </c>
      <c r="G9" s="132">
        <v>6825006825.0067997</v>
      </c>
      <c r="H9" s="106" t="s">
        <v>181</v>
      </c>
      <c r="I9" s="105" t="s">
        <v>158</v>
      </c>
      <c r="J9" s="116"/>
      <c r="K9" s="106"/>
      <c r="L9" s="106"/>
      <c r="M9" s="106"/>
    </row>
    <row r="10" spans="1:13" s="103" customFormat="1" ht="16" x14ac:dyDescent="0.2">
      <c r="A10" s="105" t="s">
        <v>13</v>
      </c>
      <c r="B10" s="106" t="s">
        <v>5</v>
      </c>
      <c r="C10" s="111" t="s">
        <v>168</v>
      </c>
      <c r="D10" s="106" t="s">
        <v>4</v>
      </c>
      <c r="E10" s="105" t="s">
        <v>195</v>
      </c>
      <c r="F10" s="128" t="s">
        <v>221</v>
      </c>
      <c r="G10" s="128">
        <v>2.8000000000000001E-2</v>
      </c>
      <c r="H10" s="106" t="s">
        <v>179</v>
      </c>
      <c r="I10" s="105" t="s">
        <v>153</v>
      </c>
      <c r="J10" s="106"/>
      <c r="K10" s="106"/>
      <c r="L10" s="106"/>
      <c r="M10" s="106"/>
    </row>
    <row r="11" spans="1:13" s="103" customFormat="1" ht="16" x14ac:dyDescent="0.2">
      <c r="A11" s="105" t="s">
        <v>13</v>
      </c>
      <c r="B11" s="106" t="s">
        <v>5</v>
      </c>
      <c r="C11" s="111" t="s">
        <v>169</v>
      </c>
      <c r="D11" s="106" t="s">
        <v>4</v>
      </c>
      <c r="E11" s="114" t="s">
        <v>118</v>
      </c>
      <c r="F11" s="128" t="s">
        <v>222</v>
      </c>
      <c r="G11" s="131">
        <v>0.03</v>
      </c>
      <c r="H11" s="113" t="s">
        <v>118</v>
      </c>
      <c r="I11" s="114" t="s">
        <v>118</v>
      </c>
      <c r="J11" s="106"/>
      <c r="K11" s="106"/>
      <c r="L11" s="106"/>
      <c r="M11" s="106"/>
    </row>
    <row r="12" spans="1:13" s="103" customFormat="1" ht="16" x14ac:dyDescent="0.2">
      <c r="A12" s="105" t="s">
        <v>13</v>
      </c>
      <c r="B12" s="106" t="s">
        <v>5</v>
      </c>
      <c r="C12" s="111" t="s">
        <v>170</v>
      </c>
      <c r="D12" s="106" t="s">
        <v>4</v>
      </c>
      <c r="E12" s="105" t="s">
        <v>195</v>
      </c>
      <c r="F12" s="128" t="s">
        <v>223</v>
      </c>
      <c r="G12" s="128">
        <v>0.03</v>
      </c>
      <c r="H12" s="106" t="s">
        <v>179</v>
      </c>
      <c r="I12" s="105" t="s">
        <v>153</v>
      </c>
      <c r="J12" s="106"/>
      <c r="K12" s="106"/>
      <c r="L12" s="106"/>
      <c r="M12" s="106"/>
    </row>
    <row r="13" spans="1:13" s="103" customFormat="1" ht="16" x14ac:dyDescent="0.2">
      <c r="A13" s="105" t="s">
        <v>13</v>
      </c>
      <c r="B13" s="106" t="s">
        <v>5</v>
      </c>
      <c r="C13" s="111" t="s">
        <v>171</v>
      </c>
      <c r="D13" s="106" t="s">
        <v>4</v>
      </c>
      <c r="E13" s="105" t="s">
        <v>196</v>
      </c>
      <c r="F13" s="128" t="s">
        <v>224</v>
      </c>
      <c r="G13" s="128">
        <v>2.5000000000000001E-2</v>
      </c>
      <c r="H13" s="106" t="s">
        <v>181</v>
      </c>
      <c r="I13" s="105" t="s">
        <v>158</v>
      </c>
      <c r="J13" s="106"/>
      <c r="K13" s="106"/>
      <c r="L13" s="106"/>
      <c r="M13" s="106"/>
    </row>
    <row r="14" spans="1:13" s="103" customFormat="1" ht="16" x14ac:dyDescent="0.2">
      <c r="A14" s="105" t="s">
        <v>13</v>
      </c>
      <c r="B14" s="106" t="s">
        <v>5</v>
      </c>
      <c r="C14" s="111" t="s">
        <v>172</v>
      </c>
      <c r="D14" s="106" t="s">
        <v>4</v>
      </c>
      <c r="E14" s="105" t="s">
        <v>196</v>
      </c>
      <c r="F14" s="128" t="s">
        <v>225</v>
      </c>
      <c r="G14" s="133" t="s">
        <v>239</v>
      </c>
      <c r="H14" s="106" t="s">
        <v>181</v>
      </c>
      <c r="I14" s="105" t="s">
        <v>158</v>
      </c>
      <c r="J14" s="106"/>
      <c r="K14" s="106"/>
      <c r="L14" s="106"/>
      <c r="M14" s="106"/>
    </row>
    <row r="15" spans="1:13" s="103" customFormat="1" ht="16" x14ac:dyDescent="0.2">
      <c r="A15" s="105" t="s">
        <v>13</v>
      </c>
      <c r="B15" s="106" t="s">
        <v>5</v>
      </c>
      <c r="C15" s="111" t="s">
        <v>174</v>
      </c>
      <c r="D15" s="106" t="s">
        <v>4</v>
      </c>
      <c r="E15" s="114" t="s">
        <v>118</v>
      </c>
      <c r="F15" s="105" t="s">
        <v>220</v>
      </c>
      <c r="G15" s="128">
        <v>1.1023109950000001</v>
      </c>
      <c r="H15" s="113" t="s">
        <v>118</v>
      </c>
      <c r="I15" s="114" t="s">
        <v>118</v>
      </c>
      <c r="J15" s="106"/>
      <c r="K15" s="106"/>
      <c r="L15" s="106"/>
      <c r="M15" s="106"/>
    </row>
    <row r="16" spans="1:13" s="103" customFormat="1" ht="16" x14ac:dyDescent="0.2">
      <c r="A16" s="105" t="s">
        <v>13</v>
      </c>
      <c r="B16" s="106" t="s">
        <v>5</v>
      </c>
      <c r="C16" s="111" t="s">
        <v>173</v>
      </c>
      <c r="D16" s="106" t="s">
        <v>4</v>
      </c>
      <c r="E16" s="119" t="s">
        <v>198</v>
      </c>
      <c r="F16" s="128" t="s">
        <v>226</v>
      </c>
      <c r="G16" s="128">
        <v>1000</v>
      </c>
      <c r="H16" s="106" t="s">
        <v>180</v>
      </c>
      <c r="I16" s="105" t="s">
        <v>155</v>
      </c>
      <c r="J16" s="106"/>
      <c r="K16" s="106"/>
      <c r="L16" s="106"/>
      <c r="M16" s="106"/>
    </row>
    <row r="17" spans="1:13" s="103" customFormat="1" ht="16" x14ac:dyDescent="0.2">
      <c r="A17" s="105" t="s">
        <v>14</v>
      </c>
      <c r="B17" s="106" t="s">
        <v>8</v>
      </c>
      <c r="C17" s="109" t="s">
        <v>136</v>
      </c>
      <c r="D17" s="106" t="s">
        <v>9</v>
      </c>
      <c r="E17" s="105" t="s">
        <v>199</v>
      </c>
      <c r="F17" s="105" t="s">
        <v>227</v>
      </c>
      <c r="G17" s="128">
        <v>0.453592</v>
      </c>
      <c r="H17" s="105" t="s">
        <v>16</v>
      </c>
      <c r="I17" s="105" t="s">
        <v>153</v>
      </c>
      <c r="K17" s="106"/>
      <c r="L17" s="106"/>
      <c r="M17" s="106"/>
    </row>
    <row r="18" spans="1:13" s="103" customFormat="1" ht="16" x14ac:dyDescent="0.2">
      <c r="A18" s="105" t="s">
        <v>14</v>
      </c>
      <c r="B18" s="106" t="s">
        <v>8</v>
      </c>
      <c r="C18" s="106" t="s">
        <v>137</v>
      </c>
      <c r="D18" s="106" t="s">
        <v>9</v>
      </c>
      <c r="E18" s="105" t="s">
        <v>199</v>
      </c>
      <c r="F18" s="105" t="s">
        <v>231</v>
      </c>
      <c r="G18" s="128" t="s">
        <v>240</v>
      </c>
      <c r="H18" s="105" t="s">
        <v>16</v>
      </c>
      <c r="I18" s="105" t="s">
        <v>153</v>
      </c>
      <c r="K18" s="106"/>
      <c r="L18" s="106"/>
      <c r="M18" s="106"/>
    </row>
    <row r="19" spans="1:13" s="106" customFormat="1" ht="16" customHeight="1" x14ac:dyDescent="0.2">
      <c r="A19" s="105" t="s">
        <v>14</v>
      </c>
      <c r="B19" s="106" t="s">
        <v>8</v>
      </c>
      <c r="C19" s="106" t="s">
        <v>138</v>
      </c>
      <c r="D19" s="106" t="s">
        <v>9</v>
      </c>
      <c r="E19" s="105" t="s">
        <v>243</v>
      </c>
      <c r="F19" s="105" t="s">
        <v>232</v>
      </c>
      <c r="G19" s="128" t="s">
        <v>240</v>
      </c>
      <c r="H19" s="105" t="s">
        <v>152</v>
      </c>
      <c r="I19" s="105" t="s">
        <v>154</v>
      </c>
    </row>
    <row r="20" spans="1:13" s="103" customFormat="1" ht="16" x14ac:dyDescent="0.2">
      <c r="A20" s="105" t="s">
        <v>14</v>
      </c>
      <c r="B20" s="106" t="s">
        <v>8</v>
      </c>
      <c r="C20" s="111" t="s">
        <v>140</v>
      </c>
      <c r="D20" s="106" t="s">
        <v>9</v>
      </c>
      <c r="E20" s="105" t="s">
        <v>244</v>
      </c>
      <c r="F20" s="105" t="s">
        <v>228</v>
      </c>
      <c r="G20" s="128">
        <v>345</v>
      </c>
      <c r="H20" s="105" t="s">
        <v>156</v>
      </c>
      <c r="I20" s="105" t="s">
        <v>155</v>
      </c>
      <c r="K20" s="106"/>
      <c r="L20" s="106"/>
      <c r="M20" s="106"/>
    </row>
    <row r="21" spans="1:13" s="103" customFormat="1" ht="16" x14ac:dyDescent="0.2">
      <c r="A21" s="105" t="s">
        <v>14</v>
      </c>
      <c r="B21" s="106" t="s">
        <v>8</v>
      </c>
      <c r="C21" s="111" t="s">
        <v>139</v>
      </c>
      <c r="D21" s="106" t="s">
        <v>9</v>
      </c>
      <c r="E21" s="105" t="s">
        <v>244</v>
      </c>
      <c r="F21" s="105" t="s">
        <v>233</v>
      </c>
      <c r="G21" s="128">
        <v>14.9</v>
      </c>
      <c r="H21" s="105" t="s">
        <v>156</v>
      </c>
      <c r="I21" s="105" t="s">
        <v>155</v>
      </c>
      <c r="K21" s="106"/>
      <c r="L21" s="106"/>
      <c r="M21" s="106"/>
    </row>
    <row r="22" spans="1:13" s="103" customFormat="1" ht="16" x14ac:dyDescent="0.2">
      <c r="A22" s="105" t="s">
        <v>14</v>
      </c>
      <c r="B22" s="106" t="s">
        <v>8</v>
      </c>
      <c r="C22" s="111" t="s">
        <v>141</v>
      </c>
      <c r="D22" s="106" t="s">
        <v>9</v>
      </c>
      <c r="E22" s="105" t="s">
        <v>199</v>
      </c>
      <c r="F22" s="105" t="s">
        <v>237</v>
      </c>
      <c r="G22" s="128">
        <v>7996</v>
      </c>
      <c r="H22" s="105" t="s">
        <v>16</v>
      </c>
      <c r="I22" s="105" t="s">
        <v>153</v>
      </c>
      <c r="J22" s="106"/>
      <c r="K22" s="106"/>
      <c r="L22" s="106"/>
      <c r="M22" s="106"/>
    </row>
    <row r="23" spans="1:13" s="103" customFormat="1" ht="16" x14ac:dyDescent="0.2">
      <c r="A23" s="105" t="s">
        <v>14</v>
      </c>
      <c r="B23" s="106" t="s">
        <v>8</v>
      </c>
      <c r="C23" s="111" t="s">
        <v>142</v>
      </c>
      <c r="D23" s="106" t="s">
        <v>9</v>
      </c>
      <c r="E23" s="105" t="s">
        <v>199</v>
      </c>
      <c r="F23" s="128" t="s">
        <v>230</v>
      </c>
      <c r="G23" s="128" t="s">
        <v>241</v>
      </c>
      <c r="H23" s="105" t="s">
        <v>16</v>
      </c>
      <c r="I23" s="105" t="s">
        <v>153</v>
      </c>
      <c r="J23" s="106"/>
      <c r="K23" s="106"/>
      <c r="L23" s="106"/>
      <c r="M23" s="106"/>
    </row>
    <row r="24" spans="1:13" s="103" customFormat="1" ht="16" x14ac:dyDescent="0.2">
      <c r="A24" s="105" t="s">
        <v>14</v>
      </c>
      <c r="B24" s="106" t="s">
        <v>8</v>
      </c>
      <c r="C24" s="111" t="s">
        <v>143</v>
      </c>
      <c r="D24" s="106" t="s">
        <v>9</v>
      </c>
      <c r="E24" s="105" t="s">
        <v>200</v>
      </c>
      <c r="F24" s="128" t="s">
        <v>235</v>
      </c>
      <c r="G24" s="128" t="s">
        <v>242</v>
      </c>
      <c r="H24" s="105" t="s">
        <v>157</v>
      </c>
      <c r="I24" s="105" t="s">
        <v>158</v>
      </c>
      <c r="J24" s="106"/>
      <c r="K24" s="106"/>
      <c r="L24" s="106"/>
      <c r="M24" s="106"/>
    </row>
    <row r="25" spans="1:13" s="103" customFormat="1" ht="16" x14ac:dyDescent="0.2">
      <c r="A25" s="105" t="s">
        <v>14</v>
      </c>
      <c r="B25" s="106" t="s">
        <v>8</v>
      </c>
      <c r="C25" s="111" t="s">
        <v>144</v>
      </c>
      <c r="D25" s="106" t="s">
        <v>9</v>
      </c>
      <c r="E25" s="105" t="s">
        <v>199</v>
      </c>
      <c r="F25" s="105" t="s">
        <v>229</v>
      </c>
      <c r="G25" s="128">
        <v>247.10499999999999</v>
      </c>
      <c r="H25" s="105" t="s">
        <v>16</v>
      </c>
      <c r="I25" s="105" t="s">
        <v>153</v>
      </c>
      <c r="J25" s="106"/>
      <c r="K25" s="106"/>
      <c r="L25" s="106"/>
      <c r="M25" s="106"/>
    </row>
    <row r="26" spans="1:13" s="103" customFormat="1" ht="16" x14ac:dyDescent="0.2">
      <c r="A26" s="105" t="s">
        <v>14</v>
      </c>
      <c r="B26" s="106" t="s">
        <v>8</v>
      </c>
      <c r="C26" s="111" t="s">
        <v>145</v>
      </c>
      <c r="D26" s="106" t="s">
        <v>9</v>
      </c>
      <c r="E26" s="114" t="s">
        <v>118</v>
      </c>
      <c r="H26" s="114" t="s">
        <v>118</v>
      </c>
      <c r="I26" s="114" t="s">
        <v>118</v>
      </c>
      <c r="J26" s="106"/>
      <c r="K26" s="106"/>
      <c r="L26" s="106"/>
      <c r="M26" s="106"/>
    </row>
    <row r="27" spans="1:13" s="103" customFormat="1" ht="16" x14ac:dyDescent="0.2">
      <c r="A27" s="105" t="s">
        <v>14</v>
      </c>
      <c r="B27" s="106" t="s">
        <v>8</v>
      </c>
      <c r="C27" s="111" t="s">
        <v>146</v>
      </c>
      <c r="D27" s="106" t="s">
        <v>9</v>
      </c>
      <c r="E27" s="105" t="s">
        <v>199</v>
      </c>
      <c r="G27" s="148">
        <f>1580000000/G9</f>
        <v>0.23150160000000086</v>
      </c>
      <c r="H27" s="105" t="s">
        <v>16</v>
      </c>
      <c r="I27" s="105" t="s">
        <v>153</v>
      </c>
      <c r="J27" s="106"/>
      <c r="K27" s="106"/>
      <c r="L27" s="106"/>
      <c r="M27" s="106"/>
    </row>
    <row r="28" spans="1:13" s="103" customFormat="1" ht="16" x14ac:dyDescent="0.2">
      <c r="A28" s="105" t="s">
        <v>14</v>
      </c>
      <c r="B28" s="106" t="s">
        <v>8</v>
      </c>
      <c r="C28" s="111" t="s">
        <v>147</v>
      </c>
      <c r="D28" s="106" t="s">
        <v>9</v>
      </c>
      <c r="E28" s="105" t="s">
        <v>200</v>
      </c>
      <c r="G28" s="146"/>
      <c r="H28" s="105" t="s">
        <v>157</v>
      </c>
      <c r="I28" s="105" t="s">
        <v>158</v>
      </c>
      <c r="J28" s="106"/>
      <c r="K28" s="106"/>
      <c r="L28" s="106"/>
      <c r="M28" s="106"/>
    </row>
    <row r="29" spans="1:13" s="103" customFormat="1" ht="16" x14ac:dyDescent="0.2">
      <c r="A29" s="105" t="s">
        <v>14</v>
      </c>
      <c r="B29" s="106" t="s">
        <v>8</v>
      </c>
      <c r="C29" s="111" t="s">
        <v>148</v>
      </c>
      <c r="D29" s="106" t="s">
        <v>9</v>
      </c>
      <c r="E29" s="105" t="s">
        <v>200</v>
      </c>
      <c r="H29" s="105" t="s">
        <v>157</v>
      </c>
      <c r="I29" s="105" t="s">
        <v>158</v>
      </c>
      <c r="J29" s="106"/>
      <c r="K29" s="106"/>
      <c r="L29" s="106"/>
      <c r="M29" s="106"/>
    </row>
    <row r="30" spans="1:13" s="103" customFormat="1" ht="16" x14ac:dyDescent="0.2">
      <c r="A30" s="105" t="s">
        <v>14</v>
      </c>
      <c r="B30" s="106" t="s">
        <v>8</v>
      </c>
      <c r="C30" s="111" t="s">
        <v>149</v>
      </c>
      <c r="D30" s="106" t="s">
        <v>9</v>
      </c>
      <c r="E30" s="114" t="s">
        <v>118</v>
      </c>
      <c r="H30" s="114" t="s">
        <v>118</v>
      </c>
      <c r="I30" s="114" t="s">
        <v>118</v>
      </c>
      <c r="J30" s="106"/>
      <c r="K30" s="106"/>
      <c r="L30" s="106"/>
      <c r="M30" s="106"/>
    </row>
    <row r="31" spans="1:13" s="103" customFormat="1" ht="16" x14ac:dyDescent="0.2">
      <c r="A31" s="105" t="s">
        <v>14</v>
      </c>
      <c r="B31" s="106" t="s">
        <v>8</v>
      </c>
      <c r="C31" s="111" t="s">
        <v>150</v>
      </c>
      <c r="D31" s="106" t="s">
        <v>9</v>
      </c>
      <c r="E31" s="105" t="s">
        <v>244</v>
      </c>
      <c r="F31" s="105"/>
      <c r="G31" s="147"/>
      <c r="H31" s="105" t="s">
        <v>156</v>
      </c>
      <c r="I31" s="105" t="s">
        <v>155</v>
      </c>
      <c r="J31" s="106"/>
      <c r="K31" s="106"/>
      <c r="L31" s="106"/>
      <c r="M31" s="106"/>
    </row>
    <row r="32" spans="1:13" ht="17" x14ac:dyDescent="0.2">
      <c r="A32" s="117" t="s">
        <v>11</v>
      </c>
      <c r="B32" s="109" t="s">
        <v>12</v>
      </c>
      <c r="C32" s="109" t="s">
        <v>17</v>
      </c>
      <c r="D32" s="109" t="s">
        <v>23</v>
      </c>
      <c r="E32" s="117" t="s">
        <v>201</v>
      </c>
      <c r="F32" s="105"/>
      <c r="G32" s="105"/>
      <c r="H32" s="109" t="s">
        <v>37</v>
      </c>
      <c r="I32" s="125" t="s">
        <v>41</v>
      </c>
      <c r="J32" s="109"/>
      <c r="K32" s="118"/>
      <c r="L32" s="109"/>
      <c r="M32" s="109"/>
    </row>
    <row r="33" spans="1:13" ht="16" x14ac:dyDescent="0.2">
      <c r="A33" s="117" t="s">
        <v>24</v>
      </c>
      <c r="B33" s="109" t="s">
        <v>12</v>
      </c>
      <c r="C33" s="109" t="s">
        <v>19</v>
      </c>
      <c r="D33" s="109" t="s">
        <v>23</v>
      </c>
      <c r="E33" s="117" t="s">
        <v>202</v>
      </c>
      <c r="F33" s="105"/>
      <c r="G33" s="105"/>
      <c r="H33" s="109" t="s">
        <v>28</v>
      </c>
      <c r="I33" s="117" t="s">
        <v>34</v>
      </c>
      <c r="J33" s="109"/>
      <c r="K33" s="118"/>
      <c r="L33" s="109"/>
      <c r="M33" s="109"/>
    </row>
    <row r="34" spans="1:13" ht="16" x14ac:dyDescent="0.2">
      <c r="A34" s="117" t="s">
        <v>25</v>
      </c>
      <c r="B34" s="109" t="s">
        <v>12</v>
      </c>
      <c r="C34" s="109" t="s">
        <v>20</v>
      </c>
      <c r="D34" s="109" t="s">
        <v>23</v>
      </c>
      <c r="E34" s="117" t="s">
        <v>203</v>
      </c>
      <c r="F34" s="105"/>
      <c r="G34" s="105"/>
      <c r="H34" s="109" t="s">
        <v>28</v>
      </c>
      <c r="I34" s="117" t="s">
        <v>34</v>
      </c>
      <c r="J34" s="109"/>
      <c r="K34" s="118"/>
      <c r="L34" s="109"/>
      <c r="M34" s="109"/>
    </row>
    <row r="35" spans="1:13" ht="32" x14ac:dyDescent="0.2">
      <c r="A35" s="117" t="s">
        <v>26</v>
      </c>
      <c r="B35" s="109" t="s">
        <v>12</v>
      </c>
      <c r="C35" s="109" t="s">
        <v>21</v>
      </c>
      <c r="D35" s="109" t="s">
        <v>23</v>
      </c>
      <c r="E35" s="117" t="s">
        <v>204</v>
      </c>
      <c r="F35" s="105"/>
      <c r="G35" s="105"/>
      <c r="H35" s="109" t="s">
        <v>38</v>
      </c>
      <c r="I35" s="117" t="s">
        <v>35</v>
      </c>
      <c r="J35" s="109"/>
      <c r="K35" s="118"/>
      <c r="L35" s="109"/>
      <c r="M35" s="109"/>
    </row>
    <row r="36" spans="1:13" ht="16" x14ac:dyDescent="0.2">
      <c r="A36" s="117" t="s">
        <v>27</v>
      </c>
      <c r="B36" s="109" t="s">
        <v>12</v>
      </c>
      <c r="C36" s="109" t="s">
        <v>22</v>
      </c>
      <c r="D36" s="109" t="s">
        <v>23</v>
      </c>
      <c r="E36" s="117" t="s">
        <v>205</v>
      </c>
      <c r="F36" s="105"/>
      <c r="G36" s="105"/>
      <c r="H36" s="109" t="s">
        <v>39</v>
      </c>
      <c r="I36" s="119" t="s">
        <v>36</v>
      </c>
      <c r="J36" s="111"/>
      <c r="K36" s="118"/>
      <c r="L36" s="109"/>
      <c r="M36" s="109"/>
    </row>
    <row r="37" spans="1:13" ht="16" x14ac:dyDescent="0.2">
      <c r="A37" s="117"/>
      <c r="B37" s="109"/>
      <c r="C37" s="109"/>
      <c r="D37" s="109"/>
      <c r="E37" s="117"/>
      <c r="F37" s="105"/>
      <c r="G37" s="105"/>
      <c r="H37" s="109"/>
      <c r="I37" s="119"/>
      <c r="J37" s="111"/>
      <c r="K37" s="118"/>
      <c r="L37" s="109"/>
      <c r="M37" s="109"/>
    </row>
    <row r="38" spans="1:13" s="103" customFormat="1" ht="32" x14ac:dyDescent="0.2">
      <c r="A38" s="105" t="s">
        <v>187</v>
      </c>
      <c r="B38" s="106" t="s">
        <v>188</v>
      </c>
      <c r="C38" s="106" t="s">
        <v>29</v>
      </c>
      <c r="D38" s="106" t="s">
        <v>10</v>
      </c>
      <c r="E38" s="105" t="s">
        <v>206</v>
      </c>
      <c r="F38" s="105"/>
      <c r="G38" s="105"/>
      <c r="H38" s="106" t="s">
        <v>193</v>
      </c>
      <c r="I38" s="105" t="s">
        <v>192</v>
      </c>
      <c r="J38" s="106"/>
      <c r="K38" s="106"/>
      <c r="L38" s="106"/>
      <c r="M38" s="106"/>
    </row>
    <row r="39" spans="1:13" s="103" customFormat="1" ht="16" x14ac:dyDescent="0.2">
      <c r="A39" s="105" t="s">
        <v>189</v>
      </c>
      <c r="B39" s="106" t="s">
        <v>185</v>
      </c>
      <c r="C39" s="106" t="s">
        <v>30</v>
      </c>
      <c r="D39" s="106" t="s">
        <v>10</v>
      </c>
      <c r="E39" s="105" t="s">
        <v>234</v>
      </c>
      <c r="F39" s="105"/>
      <c r="G39" s="105"/>
      <c r="H39" s="106" t="s">
        <v>191</v>
      </c>
      <c r="I39" s="122" t="s">
        <v>186</v>
      </c>
      <c r="J39" s="106"/>
      <c r="K39" s="106"/>
      <c r="L39" s="106"/>
      <c r="M39" s="106"/>
    </row>
    <row r="40" spans="1:13" ht="16" x14ac:dyDescent="0.2">
      <c r="A40" s="117" t="s">
        <v>42</v>
      </c>
      <c r="B40" s="120" t="s">
        <v>46</v>
      </c>
      <c r="C40" s="106" t="s">
        <v>182</v>
      </c>
      <c r="D40" s="109" t="s">
        <v>47</v>
      </c>
      <c r="E40" s="117" t="s">
        <v>207</v>
      </c>
      <c r="F40" s="105"/>
      <c r="G40" s="105"/>
      <c r="H40" s="109" t="s">
        <v>48</v>
      </c>
      <c r="I40" s="123"/>
      <c r="J40" s="109"/>
      <c r="K40" s="109"/>
      <c r="L40" s="109"/>
      <c r="M40" s="109"/>
    </row>
    <row r="41" spans="1:13" ht="16" x14ac:dyDescent="0.2">
      <c r="A41" s="117" t="s">
        <v>43</v>
      </c>
      <c r="B41" s="120" t="s">
        <v>46</v>
      </c>
      <c r="C41" s="106" t="s">
        <v>182</v>
      </c>
      <c r="D41" s="109" t="s">
        <v>47</v>
      </c>
      <c r="E41" s="117" t="s">
        <v>207</v>
      </c>
      <c r="F41" s="105"/>
      <c r="G41" s="105"/>
      <c r="H41" s="109" t="s">
        <v>48</v>
      </c>
      <c r="I41" s="105"/>
      <c r="J41" s="109"/>
      <c r="K41" s="109"/>
      <c r="L41" s="109"/>
      <c r="M41" s="109"/>
    </row>
    <row r="42" spans="1:13" ht="16" x14ac:dyDescent="0.2">
      <c r="A42" s="117" t="s">
        <v>44</v>
      </c>
      <c r="B42" s="120" t="s">
        <v>46</v>
      </c>
      <c r="C42" s="106" t="s">
        <v>49</v>
      </c>
      <c r="D42" s="109" t="s">
        <v>47</v>
      </c>
      <c r="E42" s="117" t="s">
        <v>207</v>
      </c>
      <c r="F42" s="105"/>
      <c r="G42" s="105"/>
      <c r="H42" s="109" t="s">
        <v>48</v>
      </c>
      <c r="I42" s="105"/>
      <c r="J42" s="109"/>
      <c r="K42" s="109"/>
      <c r="L42" s="109"/>
      <c r="M42" s="109"/>
    </row>
    <row r="43" spans="1:13" ht="16" x14ac:dyDescent="0.2">
      <c r="A43" s="117" t="s">
        <v>45</v>
      </c>
      <c r="B43" s="120" t="s">
        <v>46</v>
      </c>
      <c r="C43" s="106" t="s">
        <v>49</v>
      </c>
      <c r="D43" s="109" t="s">
        <v>47</v>
      </c>
      <c r="E43" s="117" t="s">
        <v>207</v>
      </c>
      <c r="F43" s="105"/>
      <c r="G43" s="105"/>
      <c r="H43" s="109" t="s">
        <v>48</v>
      </c>
      <c r="I43" s="105"/>
      <c r="J43" s="109"/>
      <c r="K43" s="109"/>
      <c r="L43" s="109"/>
      <c r="M43" s="109"/>
    </row>
    <row r="44" spans="1:13" ht="32" x14ac:dyDescent="0.2">
      <c r="A44" s="117" t="s">
        <v>52</v>
      </c>
      <c r="B44" s="109" t="s">
        <v>7</v>
      </c>
      <c r="C44" s="109" t="s">
        <v>18</v>
      </c>
      <c r="D44" s="109" t="s">
        <v>6</v>
      </c>
      <c r="E44" s="117" t="s">
        <v>208</v>
      </c>
      <c r="F44" s="105"/>
      <c r="G44" s="105"/>
      <c r="H44" s="109" t="s">
        <v>15</v>
      </c>
      <c r="I44" s="123"/>
      <c r="J44" s="121"/>
      <c r="K44" s="109"/>
      <c r="L44" s="109"/>
      <c r="M44" s="109"/>
    </row>
    <row r="45" spans="1:13" s="103" customFormat="1" ht="32" x14ac:dyDescent="0.2">
      <c r="A45" s="105" t="s">
        <v>50</v>
      </c>
      <c r="B45" s="106" t="s">
        <v>8</v>
      </c>
      <c r="C45" s="106" t="s">
        <v>31</v>
      </c>
      <c r="D45" s="106" t="s">
        <v>32</v>
      </c>
      <c r="E45" s="105" t="s">
        <v>236</v>
      </c>
      <c r="F45" s="105"/>
      <c r="G45" s="105"/>
      <c r="H45" s="124" t="s">
        <v>190</v>
      </c>
      <c r="I45" s="105" t="s">
        <v>186</v>
      </c>
      <c r="J45" s="106"/>
      <c r="K45" s="106"/>
      <c r="L45" s="106"/>
      <c r="M45" s="106"/>
    </row>
    <row r="46" spans="1:13" s="103" customFormat="1" ht="32" x14ac:dyDescent="0.2">
      <c r="A46" s="105" t="s">
        <v>51</v>
      </c>
      <c r="B46" s="106" t="s">
        <v>8</v>
      </c>
      <c r="C46" s="106" t="s">
        <v>33</v>
      </c>
      <c r="D46" s="106" t="s">
        <v>32</v>
      </c>
      <c r="E46" s="105" t="s">
        <v>210</v>
      </c>
      <c r="F46" s="105"/>
      <c r="G46" s="105"/>
      <c r="H46" s="105" t="s">
        <v>184</v>
      </c>
      <c r="I46" s="105" t="s">
        <v>183</v>
      </c>
      <c r="J46" s="106"/>
      <c r="K46" s="106"/>
      <c r="L46" s="106"/>
      <c r="M46" s="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5F4B-FA64-3F44-86A2-E505F16F0D0E}">
  <dimension ref="A1:AE18"/>
  <sheetViews>
    <sheetView topLeftCell="B1" workbookViewId="0">
      <selection activeCell="S7" sqref="S7"/>
    </sheetView>
  </sheetViews>
  <sheetFormatPr baseColWidth="10" defaultRowHeight="15" x14ac:dyDescent="0.2"/>
  <cols>
    <col min="1" max="1" width="33.6640625" style="8" customWidth="1"/>
    <col min="2" max="2" width="9.83203125" style="8" customWidth="1"/>
    <col min="3" max="3" width="37.1640625" style="23" customWidth="1"/>
    <col min="4" max="4" width="23.83203125" style="23" customWidth="1"/>
    <col min="5" max="5" width="23.5" style="23" customWidth="1"/>
    <col min="6" max="6" width="43.1640625" style="91" customWidth="1"/>
    <col min="7" max="7" width="18.5" style="23" customWidth="1"/>
    <col min="8" max="8" width="10.83203125" style="23"/>
    <col min="9" max="9" width="18.1640625" style="23" customWidth="1"/>
    <col min="10" max="10" width="10.83203125" style="23"/>
    <col min="11" max="11" width="17.5" style="23" customWidth="1"/>
    <col min="12" max="13" width="10.83203125" style="23"/>
    <col min="14" max="14" width="26.6640625" style="23" customWidth="1"/>
    <col min="15" max="15" width="10.83203125" style="23"/>
    <col min="16" max="16" width="18.1640625" style="23" customWidth="1"/>
    <col min="17" max="18" width="10.83203125" style="23"/>
    <col min="19" max="19" width="10.83203125" style="23" customWidth="1"/>
    <col min="20" max="23" width="10.83203125" style="23"/>
    <col min="24" max="24" width="20.33203125" style="23" customWidth="1"/>
    <col min="25" max="25" width="20.5" style="23" customWidth="1"/>
    <col min="26" max="26" width="24.5" style="23" customWidth="1"/>
    <col min="27" max="28" width="10.83203125" style="23"/>
    <col min="29" max="29" width="21" style="23" customWidth="1"/>
    <col min="30" max="30" width="21.33203125" style="23" customWidth="1"/>
    <col min="31" max="31" width="26.33203125" style="23" customWidth="1"/>
    <col min="32" max="16384" width="10.83203125" style="23"/>
  </cols>
  <sheetData>
    <row r="1" spans="1:31" s="12" customFormat="1" ht="15" customHeight="1" x14ac:dyDescent="0.2">
      <c r="A1" s="9" t="s">
        <v>53</v>
      </c>
      <c r="B1" s="10"/>
      <c r="C1" s="11" t="s">
        <v>54</v>
      </c>
      <c r="D1" s="136" t="s">
        <v>55</v>
      </c>
      <c r="E1" s="137"/>
      <c r="F1" s="136" t="s">
        <v>56</v>
      </c>
      <c r="G1" s="137"/>
      <c r="H1" s="138" t="s">
        <v>57</v>
      </c>
      <c r="I1" s="139"/>
      <c r="J1" s="136" t="s">
        <v>58</v>
      </c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8" t="s">
        <v>59</v>
      </c>
      <c r="Z1" s="140"/>
      <c r="AA1" s="140"/>
      <c r="AB1" s="140"/>
      <c r="AC1" s="138" t="s">
        <v>60</v>
      </c>
      <c r="AD1" s="138"/>
      <c r="AE1" s="139"/>
    </row>
    <row r="2" spans="1:31" s="21" customFormat="1" ht="89" customHeight="1" x14ac:dyDescent="0.2">
      <c r="A2" s="13" t="s">
        <v>61</v>
      </c>
      <c r="B2" s="14"/>
      <c r="C2" s="15" t="s">
        <v>62</v>
      </c>
      <c r="D2" s="15" t="s">
        <v>63</v>
      </c>
      <c r="E2" s="15" t="s">
        <v>64</v>
      </c>
      <c r="F2" s="90" t="s">
        <v>65</v>
      </c>
      <c r="G2" s="15" t="s">
        <v>66</v>
      </c>
      <c r="H2" s="141" t="s">
        <v>62</v>
      </c>
      <c r="I2" s="141"/>
      <c r="J2" s="16" t="s">
        <v>67</v>
      </c>
      <c r="K2" s="15" t="s">
        <v>67</v>
      </c>
      <c r="L2" s="17" t="s">
        <v>68</v>
      </c>
      <c r="M2" s="18" t="s">
        <v>69</v>
      </c>
      <c r="N2" s="15" t="s">
        <v>70</v>
      </c>
      <c r="O2" s="17" t="s">
        <v>71</v>
      </c>
      <c r="P2" s="15" t="s">
        <v>72</v>
      </c>
      <c r="Q2" s="17" t="s">
        <v>73</v>
      </c>
      <c r="R2" s="17" t="s">
        <v>74</v>
      </c>
      <c r="S2" s="19" t="s">
        <v>75</v>
      </c>
      <c r="T2" s="15" t="s">
        <v>76</v>
      </c>
      <c r="U2" s="17" t="s">
        <v>77</v>
      </c>
      <c r="V2" s="20" t="s">
        <v>78</v>
      </c>
      <c r="W2" s="20" t="s">
        <v>78</v>
      </c>
      <c r="X2" s="15" t="s">
        <v>79</v>
      </c>
      <c r="Y2" s="15" t="s">
        <v>80</v>
      </c>
      <c r="Z2" s="15" t="s">
        <v>81</v>
      </c>
      <c r="AA2" s="17" t="s">
        <v>82</v>
      </c>
      <c r="AB2" s="18" t="s">
        <v>83</v>
      </c>
      <c r="AC2" s="17" t="s">
        <v>84</v>
      </c>
      <c r="AD2" s="17" t="s">
        <v>85</v>
      </c>
      <c r="AE2" s="17" t="s">
        <v>86</v>
      </c>
    </row>
    <row r="3" spans="1:31" x14ac:dyDescent="0.2">
      <c r="A3" s="22" t="s">
        <v>87</v>
      </c>
      <c r="B3" s="10"/>
    </row>
    <row r="4" spans="1:31" x14ac:dyDescent="0.2">
      <c r="A4" s="24" t="s">
        <v>88</v>
      </c>
      <c r="B4" s="25" t="s">
        <v>89</v>
      </c>
    </row>
    <row r="5" spans="1:31" s="10" customFormat="1" ht="34" x14ac:dyDescent="0.2">
      <c r="A5" s="24" t="s">
        <v>90</v>
      </c>
      <c r="B5" s="14"/>
      <c r="C5" s="15" t="s">
        <v>99</v>
      </c>
      <c r="D5" s="15" t="s">
        <v>100</v>
      </c>
      <c r="E5" s="15" t="s">
        <v>101</v>
      </c>
      <c r="F5" s="26" t="s">
        <v>102</v>
      </c>
      <c r="G5" s="26" t="s">
        <v>102</v>
      </c>
      <c r="H5" s="27"/>
      <c r="I5" s="15" t="s">
        <v>100</v>
      </c>
      <c r="J5" s="28" t="s">
        <v>100</v>
      </c>
      <c r="K5" s="15" t="s">
        <v>100</v>
      </c>
      <c r="L5" s="17" t="s">
        <v>100</v>
      </c>
      <c r="M5" s="18" t="s">
        <v>101</v>
      </c>
      <c r="N5" s="15" t="s">
        <v>100</v>
      </c>
      <c r="O5" s="17" t="s">
        <v>100</v>
      </c>
      <c r="P5" s="15" t="s">
        <v>101</v>
      </c>
      <c r="Q5" s="17" t="s">
        <v>101</v>
      </c>
      <c r="R5" s="17" t="s">
        <v>101</v>
      </c>
      <c r="S5" s="19" t="s">
        <v>101</v>
      </c>
      <c r="T5" s="15" t="s">
        <v>101</v>
      </c>
      <c r="U5" s="17" t="s">
        <v>101</v>
      </c>
      <c r="V5" s="20" t="s">
        <v>101</v>
      </c>
      <c r="W5" s="20" t="s">
        <v>101</v>
      </c>
      <c r="X5" s="15" t="s">
        <v>101</v>
      </c>
      <c r="Y5" s="15" t="s">
        <v>103</v>
      </c>
      <c r="Z5" s="15" t="s">
        <v>103</v>
      </c>
      <c r="AA5" s="17" t="s">
        <v>103</v>
      </c>
      <c r="AB5" s="18" t="s">
        <v>103</v>
      </c>
      <c r="AC5" s="17" t="s">
        <v>99</v>
      </c>
      <c r="AD5" s="17" t="s">
        <v>99</v>
      </c>
      <c r="AE5" s="17" t="s">
        <v>100</v>
      </c>
    </row>
    <row r="6" spans="1:31" x14ac:dyDescent="0.2">
      <c r="A6" s="24" t="s">
        <v>108</v>
      </c>
      <c r="B6" s="14"/>
      <c r="C6" s="23" t="s">
        <v>112</v>
      </c>
      <c r="D6" s="23" t="s">
        <v>107</v>
      </c>
      <c r="E6" s="23" t="s">
        <v>110</v>
      </c>
      <c r="F6" s="142" t="s">
        <v>134</v>
      </c>
      <c r="G6" s="143"/>
      <c r="H6" s="142" t="s">
        <v>113</v>
      </c>
      <c r="I6" s="143"/>
      <c r="K6" s="23" t="s">
        <v>107</v>
      </c>
      <c r="N6" s="23" t="s">
        <v>107</v>
      </c>
      <c r="P6" s="23" t="s">
        <v>114</v>
      </c>
      <c r="S6" s="23" t="s">
        <v>114</v>
      </c>
      <c r="X6" s="23" t="s">
        <v>114</v>
      </c>
      <c r="Y6" s="23" t="s">
        <v>120</v>
      </c>
      <c r="Z6" s="23" t="s">
        <v>121</v>
      </c>
    </row>
    <row r="7" spans="1:31" s="97" customFormat="1" ht="16" thickBot="1" x14ac:dyDescent="0.25">
      <c r="A7" s="95" t="s">
        <v>104</v>
      </c>
      <c r="B7" s="96"/>
      <c r="C7" s="99" t="s">
        <v>123</v>
      </c>
      <c r="D7" s="99" t="s">
        <v>109</v>
      </c>
      <c r="E7" s="99" t="s">
        <v>111</v>
      </c>
      <c r="F7" s="98"/>
      <c r="G7" s="98"/>
      <c r="I7" s="99" t="s">
        <v>123</v>
      </c>
      <c r="K7" s="99" t="s">
        <v>109</v>
      </c>
      <c r="N7" s="99" t="s">
        <v>109</v>
      </c>
      <c r="P7" s="99" t="s">
        <v>115</v>
      </c>
      <c r="S7" s="99" t="s">
        <v>116</v>
      </c>
      <c r="X7" s="99" t="s">
        <v>116</v>
      </c>
    </row>
    <row r="8" spans="1:31" s="5" customFormat="1" ht="17" thickBot="1" x14ac:dyDescent="0.25">
      <c r="A8" s="6" t="s">
        <v>91</v>
      </c>
      <c r="B8" s="4"/>
      <c r="C8" s="29"/>
      <c r="D8" s="30"/>
      <c r="E8" s="31"/>
      <c r="F8" s="92"/>
      <c r="G8" s="32"/>
      <c r="H8" s="33"/>
      <c r="I8" s="34"/>
      <c r="J8" s="35"/>
      <c r="K8" s="31"/>
      <c r="L8" s="36"/>
      <c r="M8" s="37"/>
      <c r="N8" s="38"/>
      <c r="O8" s="39"/>
      <c r="P8" s="40"/>
      <c r="Q8" s="41"/>
      <c r="R8" s="42"/>
      <c r="S8" s="43"/>
      <c r="T8" s="44"/>
      <c r="U8" s="45"/>
      <c r="V8" s="46"/>
      <c r="W8" s="47"/>
      <c r="X8" s="44"/>
      <c r="Y8" s="48"/>
      <c r="Z8" s="40"/>
      <c r="AA8" s="49"/>
      <c r="AB8" s="50"/>
      <c r="AC8" s="45"/>
      <c r="AD8" s="45"/>
      <c r="AE8" s="51"/>
    </row>
    <row r="9" spans="1:31" s="5" customFormat="1" ht="17" thickBot="1" x14ac:dyDescent="0.25">
      <c r="A9" s="7" t="s">
        <v>92</v>
      </c>
      <c r="B9" s="7" t="s">
        <v>93</v>
      </c>
      <c r="C9" s="52">
        <v>117</v>
      </c>
      <c r="D9" s="53">
        <v>79</v>
      </c>
      <c r="E9" s="54">
        <v>83.8</v>
      </c>
      <c r="F9" s="92">
        <v>25</v>
      </c>
      <c r="G9" s="55">
        <v>36.4</v>
      </c>
      <c r="H9" s="33">
        <v>47.9</v>
      </c>
      <c r="I9" s="34">
        <v>62.7</v>
      </c>
      <c r="J9" s="35"/>
      <c r="K9" s="31">
        <v>15.9</v>
      </c>
      <c r="L9" s="36">
        <v>15.9</v>
      </c>
      <c r="M9" s="56"/>
      <c r="N9" s="57">
        <v>0</v>
      </c>
      <c r="O9" s="58">
        <v>0</v>
      </c>
      <c r="P9" s="59">
        <v>39.9</v>
      </c>
      <c r="Q9" s="60">
        <v>23.9</v>
      </c>
      <c r="R9" s="61">
        <v>23.9</v>
      </c>
      <c r="S9" s="62">
        <v>22.7</v>
      </c>
      <c r="T9" s="63">
        <v>23.5</v>
      </c>
      <c r="U9" s="64">
        <v>14.6</v>
      </c>
      <c r="V9" s="46">
        <v>55.1</v>
      </c>
      <c r="W9" s="65">
        <v>67.5</v>
      </c>
      <c r="X9" s="66">
        <v>64.900000000000006</v>
      </c>
      <c r="Y9" s="67">
        <v>0</v>
      </c>
      <c r="Z9" s="68">
        <v>0</v>
      </c>
      <c r="AA9" s="69">
        <v>0</v>
      </c>
      <c r="AB9" s="70"/>
      <c r="AC9" s="64">
        <v>12.5</v>
      </c>
      <c r="AD9" s="64">
        <v>19</v>
      </c>
      <c r="AE9" s="71">
        <v>9.02</v>
      </c>
    </row>
    <row r="10" spans="1:31" s="5" customFormat="1" ht="17" thickBot="1" x14ac:dyDescent="0.25">
      <c r="A10" s="7" t="s">
        <v>94</v>
      </c>
      <c r="B10" s="7" t="s">
        <v>93</v>
      </c>
      <c r="C10" s="72">
        <v>0</v>
      </c>
      <c r="D10" s="73">
        <v>0</v>
      </c>
      <c r="E10" s="74">
        <v>0</v>
      </c>
      <c r="F10" s="93">
        <v>0</v>
      </c>
      <c r="G10" s="75">
        <v>0</v>
      </c>
      <c r="H10" s="33"/>
      <c r="I10" s="76">
        <v>0</v>
      </c>
      <c r="J10" s="35"/>
      <c r="K10" s="77">
        <v>0</v>
      </c>
      <c r="L10" s="36">
        <v>61.8</v>
      </c>
      <c r="M10" s="56"/>
      <c r="N10" s="57">
        <v>0</v>
      </c>
      <c r="O10" s="78">
        <v>43</v>
      </c>
      <c r="P10" s="57">
        <v>0</v>
      </c>
      <c r="Q10" s="79">
        <v>0</v>
      </c>
      <c r="R10" s="58">
        <v>0</v>
      </c>
      <c r="S10" s="62">
        <v>25.72</v>
      </c>
      <c r="T10" s="63">
        <v>25.1</v>
      </c>
      <c r="U10" s="64">
        <v>49.085182324461584</v>
      </c>
      <c r="V10" s="80">
        <v>0</v>
      </c>
      <c r="W10" s="81">
        <v>0</v>
      </c>
      <c r="X10" s="82">
        <v>0</v>
      </c>
      <c r="Y10" s="67">
        <v>0</v>
      </c>
      <c r="Z10" s="68">
        <v>0</v>
      </c>
      <c r="AA10" s="83">
        <v>245</v>
      </c>
      <c r="AB10" s="70"/>
      <c r="AC10" s="64">
        <v>55</v>
      </c>
      <c r="AD10" s="64">
        <v>52</v>
      </c>
      <c r="AE10" s="71">
        <v>38.130000000000003</v>
      </c>
    </row>
    <row r="11" spans="1:31" s="5" customFormat="1" ht="17" thickBot="1" x14ac:dyDescent="0.25">
      <c r="A11" s="7" t="s">
        <v>95</v>
      </c>
      <c r="B11" s="7" t="s">
        <v>93</v>
      </c>
      <c r="C11" s="72">
        <v>0</v>
      </c>
      <c r="D11" s="73">
        <v>0</v>
      </c>
      <c r="E11" s="74">
        <v>0</v>
      </c>
      <c r="F11" s="92">
        <v>122</v>
      </c>
      <c r="G11" s="31">
        <v>104.7</v>
      </c>
      <c r="H11" s="33"/>
      <c r="I11" s="76">
        <v>0</v>
      </c>
      <c r="J11" s="35"/>
      <c r="K11" s="31">
        <v>61.8</v>
      </c>
      <c r="L11" s="58">
        <v>0</v>
      </c>
      <c r="M11" s="56"/>
      <c r="N11" s="57">
        <v>43.3</v>
      </c>
      <c r="O11" s="58">
        <v>0</v>
      </c>
      <c r="P11" s="59">
        <v>43.7</v>
      </c>
      <c r="Q11" s="60">
        <v>26.1</v>
      </c>
      <c r="R11" s="61">
        <v>26.1</v>
      </c>
      <c r="S11" s="62">
        <v>10.79</v>
      </c>
      <c r="T11" s="63">
        <v>17</v>
      </c>
      <c r="U11" s="64">
        <v>5.6148176755384114</v>
      </c>
      <c r="V11" s="80">
        <v>0</v>
      </c>
      <c r="W11" s="81">
        <v>0</v>
      </c>
      <c r="X11" s="82">
        <v>0</v>
      </c>
      <c r="Y11" s="67">
        <v>345</v>
      </c>
      <c r="Z11" s="84">
        <v>245</v>
      </c>
      <c r="AA11" s="69">
        <v>0</v>
      </c>
      <c r="AB11" s="70"/>
      <c r="AC11" s="64">
        <v>5.5</v>
      </c>
      <c r="AD11" s="64">
        <v>2</v>
      </c>
      <c r="AE11" s="71">
        <v>4.32</v>
      </c>
    </row>
    <row r="12" spans="1:31" s="5" customFormat="1" ht="17" thickBot="1" x14ac:dyDescent="0.25">
      <c r="A12" s="7" t="s">
        <v>96</v>
      </c>
      <c r="B12" s="7" t="s">
        <v>93</v>
      </c>
      <c r="C12" s="72">
        <v>0</v>
      </c>
      <c r="D12" s="73">
        <v>0</v>
      </c>
      <c r="E12" s="74">
        <v>0</v>
      </c>
      <c r="F12" s="93">
        <v>0</v>
      </c>
      <c r="G12" s="75">
        <v>0</v>
      </c>
      <c r="H12" s="33"/>
      <c r="I12" s="76">
        <v>0</v>
      </c>
      <c r="J12" s="35"/>
      <c r="K12" s="77">
        <v>0</v>
      </c>
      <c r="L12" s="58">
        <v>0</v>
      </c>
      <c r="M12" s="56"/>
      <c r="N12" s="57">
        <v>0</v>
      </c>
      <c r="O12" s="58">
        <v>0</v>
      </c>
      <c r="P12" s="57">
        <v>0</v>
      </c>
      <c r="Q12" s="79">
        <v>0</v>
      </c>
      <c r="R12" s="58">
        <v>0</v>
      </c>
      <c r="S12" s="62">
        <v>6.91</v>
      </c>
      <c r="T12" s="82">
        <v>0</v>
      </c>
      <c r="U12" s="64">
        <v>0</v>
      </c>
      <c r="V12" s="80">
        <v>0</v>
      </c>
      <c r="W12" s="81">
        <v>0</v>
      </c>
      <c r="X12" s="82">
        <v>0</v>
      </c>
      <c r="Y12" s="67">
        <v>0</v>
      </c>
      <c r="Z12" s="68">
        <v>0</v>
      </c>
      <c r="AA12" s="69">
        <v>0</v>
      </c>
      <c r="AB12" s="70"/>
      <c r="AC12" s="85">
        <v>0</v>
      </c>
      <c r="AD12" s="85">
        <v>0</v>
      </c>
      <c r="AE12" s="69">
        <v>0</v>
      </c>
    </row>
    <row r="13" spans="1:31" s="5" customFormat="1" ht="17" thickBot="1" x14ac:dyDescent="0.25">
      <c r="A13" s="7" t="s">
        <v>97</v>
      </c>
      <c r="B13" s="7" t="s">
        <v>93</v>
      </c>
      <c r="C13" s="54">
        <f t="shared" ref="C13:I13" si="0">SUM(C9:C12)</f>
        <v>117</v>
      </c>
      <c r="D13" s="53">
        <f t="shared" si="0"/>
        <v>79</v>
      </c>
      <c r="E13" s="31">
        <f t="shared" si="0"/>
        <v>83.8</v>
      </c>
      <c r="F13" s="92">
        <f t="shared" si="0"/>
        <v>147</v>
      </c>
      <c r="G13" s="31">
        <f t="shared" si="0"/>
        <v>141.1</v>
      </c>
      <c r="H13" s="33">
        <f t="shared" si="0"/>
        <v>47.9</v>
      </c>
      <c r="I13" s="34">
        <f t="shared" si="0"/>
        <v>62.7</v>
      </c>
      <c r="J13" s="86">
        <v>49.5</v>
      </c>
      <c r="K13" s="31">
        <f>SUM(K9:K11)</f>
        <v>77.7</v>
      </c>
      <c r="L13" s="36">
        <f>SUM(L9:L12)</f>
        <v>77.7</v>
      </c>
      <c r="M13" s="87">
        <v>1</v>
      </c>
      <c r="N13" s="57">
        <f>SUM(N9:N11)</f>
        <v>43.3</v>
      </c>
      <c r="O13" s="64">
        <f>SUM(O9:O12)</f>
        <v>43</v>
      </c>
      <c r="P13" s="40">
        <f>SUM(P9:P11)</f>
        <v>83.6</v>
      </c>
      <c r="Q13" s="41">
        <f>SUM(Q9:Q12)</f>
        <v>50</v>
      </c>
      <c r="R13" s="42">
        <f>SUM(R9:R12)</f>
        <v>50</v>
      </c>
      <c r="S13" s="88">
        <f>SUM(S9:S12)</f>
        <v>66.12</v>
      </c>
      <c r="T13" s="66">
        <f>SUM(T9:T12)</f>
        <v>65.599999999999994</v>
      </c>
      <c r="U13" s="64">
        <v>69.3</v>
      </c>
      <c r="V13" s="46">
        <f>SUM(V9:V11)</f>
        <v>55.1</v>
      </c>
      <c r="W13" s="65">
        <f>SUM(W9:W11)</f>
        <v>67.5</v>
      </c>
      <c r="X13" s="66">
        <f>SUM(X9:X11)</f>
        <v>64.900000000000006</v>
      </c>
      <c r="Y13" s="67">
        <f>SUM(Y9:Y12)</f>
        <v>345</v>
      </c>
      <c r="Z13" s="89">
        <f>SUM(Z9:Z12)</f>
        <v>245</v>
      </c>
      <c r="AA13" s="49">
        <f>SUM(AA9:AA12)</f>
        <v>245</v>
      </c>
      <c r="AB13" s="70">
        <v>1</v>
      </c>
      <c r="AC13" s="64">
        <f>SUM(AC9:AC11)</f>
        <v>73</v>
      </c>
      <c r="AD13" s="64">
        <f>SUM(AD9:AD11)</f>
        <v>73</v>
      </c>
      <c r="AE13" s="58">
        <f>SUM(AE9:AE11)</f>
        <v>51.470000000000006</v>
      </c>
    </row>
    <row r="14" spans="1:31" s="5" customFormat="1" ht="20" thickBot="1" x14ac:dyDescent="0.25">
      <c r="A14" s="6" t="s">
        <v>98</v>
      </c>
      <c r="B14" s="7" t="s">
        <v>93</v>
      </c>
      <c r="C14" s="54"/>
      <c r="D14" s="53"/>
      <c r="E14" s="31"/>
      <c r="F14" s="92"/>
      <c r="G14" s="31"/>
      <c r="H14" s="33"/>
      <c r="I14" s="34"/>
      <c r="J14" s="86"/>
      <c r="K14" s="31"/>
      <c r="L14" s="36"/>
      <c r="M14" s="87"/>
      <c r="N14" s="57"/>
      <c r="O14" s="64"/>
      <c r="P14" s="40"/>
      <c r="Q14" s="41">
        <v>130</v>
      </c>
      <c r="R14" s="42">
        <v>130</v>
      </c>
      <c r="S14" s="88"/>
      <c r="T14" s="66"/>
      <c r="U14" s="64"/>
      <c r="V14" s="46"/>
      <c r="W14" s="65"/>
      <c r="X14" s="66"/>
      <c r="Y14" s="67"/>
      <c r="Z14" s="40"/>
      <c r="AA14" s="49"/>
      <c r="AB14" s="70"/>
      <c r="AC14" s="64"/>
      <c r="AD14" s="104"/>
      <c r="AE14" s="58"/>
    </row>
    <row r="15" spans="1:31" s="101" customFormat="1" ht="86" customHeight="1" x14ac:dyDescent="0.2">
      <c r="A15" s="100" t="s">
        <v>105</v>
      </c>
      <c r="B15" s="100"/>
      <c r="C15" s="101" t="s">
        <v>127</v>
      </c>
      <c r="D15" s="101" t="s">
        <v>125</v>
      </c>
      <c r="E15" s="101" t="s">
        <v>126</v>
      </c>
      <c r="F15" s="101" t="s">
        <v>130</v>
      </c>
      <c r="G15" s="101" t="s">
        <v>106</v>
      </c>
      <c r="H15" s="134" t="s">
        <v>129</v>
      </c>
      <c r="I15" s="135"/>
      <c r="K15" s="101" t="s">
        <v>119</v>
      </c>
      <c r="M15" s="101" t="s">
        <v>118</v>
      </c>
      <c r="N15" s="101" t="s">
        <v>128</v>
      </c>
      <c r="P15" s="101" t="s">
        <v>151</v>
      </c>
      <c r="X15" s="101" t="s">
        <v>117</v>
      </c>
      <c r="Y15" s="101" t="s">
        <v>159</v>
      </c>
      <c r="Z15" s="101" t="s">
        <v>122</v>
      </c>
      <c r="AC15" s="101" t="s">
        <v>135</v>
      </c>
    </row>
    <row r="16" spans="1:31" ht="19" x14ac:dyDescent="0.25">
      <c r="A16" s="102" t="s">
        <v>124</v>
      </c>
      <c r="I16" s="23" t="s">
        <v>106</v>
      </c>
    </row>
    <row r="18" spans="3:7" x14ac:dyDescent="0.2">
      <c r="C18" s="23">
        <v>1</v>
      </c>
      <c r="D18" s="23" t="s">
        <v>131</v>
      </c>
      <c r="E18" s="94" t="s">
        <v>133</v>
      </c>
      <c r="F18" s="91">
        <v>948451382808920</v>
      </c>
      <c r="G18" s="23" t="s">
        <v>132</v>
      </c>
    </row>
  </sheetData>
  <mergeCells count="10">
    <mergeCell ref="Y1:AB1"/>
    <mergeCell ref="AC1:AE1"/>
    <mergeCell ref="H2:I2"/>
    <mergeCell ref="F6:G6"/>
    <mergeCell ref="H6:I6"/>
    <mergeCell ref="H15:I15"/>
    <mergeCell ref="D1:E1"/>
    <mergeCell ref="F1:G1"/>
    <mergeCell ref="H1:I1"/>
    <mergeCell ref="J1:X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unit.conversion in the model</vt:lpstr>
      <vt:lpstr>unit.conversion initial</vt:lpstr>
      <vt:lpstr>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Peterson</dc:creator>
  <cp:lastModifiedBy>Irina Tsiryapkina</cp:lastModifiedBy>
  <dcterms:created xsi:type="dcterms:W3CDTF">2019-12-20T15:42:21Z</dcterms:created>
  <dcterms:modified xsi:type="dcterms:W3CDTF">2020-02-20T22:19:55Z</dcterms:modified>
</cp:coreProperties>
</file>