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880" yWindow="1920" windowWidth="25600" windowHeight="18380" tabRatio="500"/>
  </bookViews>
  <sheets>
    <sheet name="CNG 2000-2040" sheetId="1" r:id="rId1"/>
    <sheet name="Currency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D2" i="2"/>
  <c r="A3" i="2"/>
  <c r="B3" i="2"/>
  <c r="D3" i="2"/>
  <c r="A4" i="2"/>
  <c r="B4" i="2"/>
  <c r="D4" i="2"/>
  <c r="A5" i="2"/>
  <c r="B5" i="2"/>
  <c r="D5" i="2"/>
  <c r="A6" i="2"/>
  <c r="B6" i="2"/>
  <c r="D6" i="2"/>
  <c r="A7" i="2"/>
  <c r="B7" i="2"/>
  <c r="D7" i="2"/>
  <c r="A8" i="2"/>
  <c r="B8" i="2"/>
  <c r="D8" i="2"/>
  <c r="A9" i="2"/>
  <c r="B9" i="2"/>
  <c r="D9" i="2"/>
  <c r="A10" i="2"/>
  <c r="B10" i="2"/>
  <c r="D10" i="2"/>
  <c r="A11" i="2"/>
  <c r="B11" i="2"/>
  <c r="D11" i="2"/>
  <c r="A12" i="2"/>
  <c r="B12" i="2"/>
  <c r="D12" i="2"/>
  <c r="A13" i="2"/>
  <c r="B13" i="2"/>
  <c r="D13" i="2"/>
  <c r="A14" i="2"/>
  <c r="B14" i="2"/>
  <c r="D14" i="2"/>
  <c r="A15" i="2"/>
  <c r="B15" i="2"/>
  <c r="D15" i="2"/>
  <c r="A16" i="2"/>
  <c r="B16" i="2"/>
  <c r="D16" i="2"/>
  <c r="A17" i="2"/>
  <c r="B17" i="2"/>
  <c r="D17" i="2"/>
  <c r="A18" i="2"/>
  <c r="B18" i="2"/>
  <c r="D18" i="2"/>
  <c r="A19" i="2"/>
  <c r="B19" i="2"/>
  <c r="D19" i="2"/>
  <c r="A20" i="2"/>
  <c r="B20" i="2"/>
  <c r="D20" i="2"/>
  <c r="A21" i="2"/>
  <c r="B21" i="2"/>
  <c r="D21" i="2"/>
  <c r="A22" i="2"/>
  <c r="B22" i="2"/>
  <c r="D22" i="2"/>
  <c r="A23" i="2"/>
  <c r="B23" i="2"/>
  <c r="D23" i="2"/>
  <c r="A24" i="2"/>
  <c r="B24" i="2"/>
  <c r="D24" i="2"/>
  <c r="A25" i="2"/>
  <c r="B25" i="2"/>
  <c r="D25" i="2"/>
  <c r="A26" i="2"/>
  <c r="B26" i="2"/>
  <c r="D26" i="2"/>
  <c r="A27" i="2"/>
  <c r="B27" i="2"/>
  <c r="D27" i="2"/>
  <c r="A28" i="2"/>
  <c r="B28" i="2"/>
  <c r="D28" i="2"/>
  <c r="A29" i="2"/>
  <c r="B29" i="2"/>
  <c r="D29" i="2"/>
  <c r="A30" i="2"/>
  <c r="B30" i="2"/>
  <c r="D30" i="2"/>
  <c r="A31" i="2"/>
  <c r="B31" i="2"/>
  <c r="D31" i="2"/>
  <c r="A32" i="2"/>
  <c r="B32" i="2"/>
  <c r="D32" i="2"/>
  <c r="A33" i="2"/>
  <c r="B33" i="2"/>
  <c r="D33" i="2"/>
  <c r="A34" i="2"/>
  <c r="B34" i="2"/>
  <c r="D34" i="2"/>
  <c r="A35" i="2"/>
  <c r="B35" i="2"/>
  <c r="D35" i="2"/>
  <c r="A36" i="2"/>
  <c r="B36" i="2"/>
  <c r="D36" i="2"/>
  <c r="A37" i="2"/>
  <c r="B37" i="2"/>
  <c r="D37" i="2"/>
  <c r="A38" i="2"/>
  <c r="B38" i="2"/>
  <c r="D38" i="2"/>
  <c r="A39" i="2"/>
  <c r="B39" i="2"/>
  <c r="D39" i="2"/>
  <c r="A40" i="2"/>
  <c r="B40" i="2"/>
  <c r="D40" i="2"/>
  <c r="A41" i="2"/>
  <c r="B41" i="2"/>
  <c r="D41" i="2"/>
  <c r="A42" i="2"/>
  <c r="B42" i="2"/>
  <c r="D42" i="2"/>
  <c r="A43" i="2"/>
  <c r="B43" i="2"/>
  <c r="D43" i="2"/>
  <c r="A44" i="2"/>
  <c r="B44" i="2"/>
  <c r="D44" i="2"/>
  <c r="A45" i="2"/>
  <c r="B45" i="2"/>
  <c r="D45" i="2"/>
  <c r="A46" i="2"/>
  <c r="B46" i="2"/>
  <c r="D46" i="2"/>
  <c r="A47" i="2"/>
  <c r="B47" i="2"/>
  <c r="D47" i="2"/>
  <c r="A48" i="2"/>
  <c r="B48" i="2"/>
  <c r="D48" i="2"/>
  <c r="A49" i="2"/>
  <c r="B49" i="2"/>
  <c r="D49" i="2"/>
  <c r="A50" i="2"/>
  <c r="B50" i="2"/>
  <c r="D50" i="2"/>
  <c r="A51" i="2"/>
  <c r="B51" i="2"/>
  <c r="D51" i="2"/>
  <c r="A52" i="2"/>
  <c r="B52" i="2"/>
  <c r="D52" i="2"/>
  <c r="A53" i="2"/>
  <c r="B53" i="2"/>
  <c r="D53" i="2"/>
  <c r="A54" i="2"/>
  <c r="B54" i="2"/>
  <c r="D54" i="2"/>
  <c r="A55" i="2"/>
  <c r="B55" i="2"/>
  <c r="D55" i="2"/>
  <c r="A56" i="2"/>
  <c r="B56" i="2"/>
  <c r="D56" i="2"/>
  <c r="B3" i="1"/>
  <c r="C3" i="1"/>
  <c r="D3" i="1"/>
  <c r="B4" i="1"/>
  <c r="C4" i="1"/>
  <c r="D4" i="1"/>
  <c r="H3" i="1"/>
  <c r="I3" i="1"/>
  <c r="J3" i="1"/>
  <c r="G4" i="1"/>
  <c r="B5" i="1"/>
  <c r="C5" i="1"/>
  <c r="D5" i="1"/>
  <c r="B6" i="1"/>
  <c r="C6" i="1"/>
  <c r="D6" i="1"/>
  <c r="H4" i="1"/>
  <c r="I4" i="1"/>
  <c r="J4" i="1"/>
  <c r="G5" i="1"/>
  <c r="B7" i="1"/>
  <c r="C7" i="1"/>
  <c r="D7" i="1"/>
  <c r="B8" i="1"/>
  <c r="C8" i="1"/>
  <c r="D8" i="1"/>
  <c r="B9" i="1"/>
  <c r="C9" i="1"/>
  <c r="D9" i="1"/>
  <c r="B10" i="1"/>
  <c r="C10" i="1"/>
  <c r="D10" i="1"/>
  <c r="H5" i="1"/>
  <c r="I5" i="1"/>
  <c r="J5" i="1"/>
  <c r="G6" i="1"/>
  <c r="B11" i="1"/>
  <c r="C11" i="1"/>
  <c r="D11" i="1"/>
  <c r="B12" i="1"/>
  <c r="C12" i="1"/>
  <c r="D12" i="1"/>
  <c r="H6" i="1"/>
  <c r="I6" i="1"/>
  <c r="J6" i="1"/>
  <c r="G7" i="1"/>
  <c r="B13" i="1"/>
  <c r="C13" i="1"/>
  <c r="D13" i="1"/>
  <c r="B14" i="1"/>
  <c r="C14" i="1"/>
  <c r="D14" i="1"/>
  <c r="B15" i="1"/>
  <c r="C15" i="1"/>
  <c r="D15" i="1"/>
  <c r="H7" i="1"/>
  <c r="I7" i="1"/>
  <c r="J7" i="1"/>
  <c r="G8" i="1"/>
  <c r="B16" i="1"/>
  <c r="C16" i="1"/>
  <c r="D16" i="1"/>
  <c r="B17" i="1"/>
  <c r="C17" i="1"/>
  <c r="D17" i="1"/>
  <c r="H8" i="1"/>
  <c r="I8" i="1"/>
  <c r="J8" i="1"/>
  <c r="G9" i="1"/>
  <c r="B18" i="1"/>
  <c r="C18" i="1"/>
  <c r="D18" i="1"/>
  <c r="B19" i="1"/>
  <c r="C19" i="1"/>
  <c r="D19" i="1"/>
  <c r="B20" i="1"/>
  <c r="C20" i="1"/>
  <c r="D20" i="1"/>
  <c r="H9" i="1"/>
  <c r="I9" i="1"/>
  <c r="J9" i="1"/>
  <c r="G10" i="1"/>
  <c r="B21" i="1"/>
  <c r="C21" i="1"/>
  <c r="D21" i="1"/>
  <c r="B22" i="1"/>
  <c r="C22" i="1"/>
  <c r="D22" i="1"/>
  <c r="B23" i="1"/>
  <c r="C23" i="1"/>
  <c r="D23" i="1"/>
  <c r="H10" i="1"/>
  <c r="I10" i="1"/>
  <c r="J10" i="1"/>
  <c r="G11" i="1"/>
  <c r="B24" i="1"/>
  <c r="C24" i="1"/>
  <c r="D24" i="1"/>
  <c r="B25" i="1"/>
  <c r="C25" i="1"/>
  <c r="D25" i="1"/>
  <c r="B26" i="1"/>
  <c r="C26" i="1"/>
  <c r="D26" i="1"/>
  <c r="B27" i="1"/>
  <c r="C27" i="1"/>
  <c r="D27" i="1"/>
  <c r="H11" i="1"/>
  <c r="I11" i="1"/>
  <c r="J11" i="1"/>
  <c r="G12" i="1"/>
  <c r="B28" i="1"/>
  <c r="C28" i="1"/>
  <c r="D28" i="1"/>
  <c r="B29" i="1"/>
  <c r="C29" i="1"/>
  <c r="D29" i="1"/>
  <c r="B30" i="1"/>
  <c r="C30" i="1"/>
  <c r="D30" i="1"/>
  <c r="B31" i="1"/>
  <c r="C31" i="1"/>
  <c r="D31" i="1"/>
  <c r="H12" i="1"/>
  <c r="I12" i="1"/>
  <c r="J12" i="1"/>
  <c r="G13" i="1"/>
  <c r="B32" i="1"/>
  <c r="C32" i="1"/>
  <c r="D32" i="1"/>
  <c r="B33" i="1"/>
  <c r="C33" i="1"/>
  <c r="D33" i="1"/>
  <c r="B34" i="1"/>
  <c r="C34" i="1"/>
  <c r="D34" i="1"/>
  <c r="B35" i="1"/>
  <c r="C35" i="1"/>
  <c r="D35" i="1"/>
  <c r="H13" i="1"/>
  <c r="I13" i="1"/>
  <c r="J13" i="1"/>
  <c r="G14" i="1"/>
  <c r="B36" i="1"/>
  <c r="C36" i="1"/>
  <c r="D36" i="1"/>
  <c r="B37" i="1"/>
  <c r="C37" i="1"/>
  <c r="D37" i="1"/>
  <c r="B38" i="1"/>
  <c r="C38" i="1"/>
  <c r="D38" i="1"/>
  <c r="B39" i="1"/>
  <c r="C39" i="1"/>
  <c r="D39" i="1"/>
  <c r="H14" i="1"/>
  <c r="I14" i="1"/>
  <c r="J14" i="1"/>
  <c r="G15" i="1"/>
  <c r="B40" i="1"/>
  <c r="C40" i="1"/>
  <c r="D40" i="1"/>
  <c r="B41" i="1"/>
  <c r="C41" i="1"/>
  <c r="D41" i="1"/>
  <c r="B42" i="1"/>
  <c r="C42" i="1"/>
  <c r="D42" i="1"/>
  <c r="B43" i="1"/>
  <c r="C43" i="1"/>
  <c r="D43" i="1"/>
  <c r="H15" i="1"/>
  <c r="I15" i="1"/>
  <c r="J15" i="1"/>
  <c r="G16" i="1"/>
  <c r="B44" i="1"/>
  <c r="C44" i="1"/>
  <c r="D44" i="1"/>
  <c r="B45" i="1"/>
  <c r="C45" i="1"/>
  <c r="D45" i="1"/>
  <c r="B46" i="1"/>
  <c r="C46" i="1"/>
  <c r="D46" i="1"/>
  <c r="B47" i="1"/>
  <c r="C47" i="1"/>
  <c r="D47" i="1"/>
  <c r="H16" i="1"/>
  <c r="I16" i="1"/>
  <c r="J16" i="1"/>
  <c r="G17" i="1"/>
  <c r="B48" i="1"/>
  <c r="C48" i="1"/>
  <c r="D48" i="1"/>
  <c r="B49" i="1"/>
  <c r="C49" i="1"/>
  <c r="D49" i="1"/>
  <c r="B50" i="1"/>
  <c r="C50" i="1"/>
  <c r="D50" i="1"/>
  <c r="B51" i="1"/>
  <c r="C51" i="1"/>
  <c r="D51" i="1"/>
  <c r="H17" i="1"/>
  <c r="I17" i="1"/>
  <c r="J17" i="1"/>
  <c r="G18" i="1"/>
  <c r="B52" i="1"/>
  <c r="C52" i="1"/>
  <c r="D52" i="1"/>
  <c r="B53" i="1"/>
  <c r="C53" i="1"/>
  <c r="D53" i="1"/>
  <c r="H18" i="1"/>
  <c r="I18" i="1"/>
  <c r="J18" i="1"/>
  <c r="G19" i="1"/>
  <c r="D54" i="1"/>
  <c r="H19" i="1"/>
  <c r="I19" i="1"/>
  <c r="J19" i="1"/>
  <c r="G20" i="1"/>
  <c r="D55" i="1"/>
  <c r="H20" i="1"/>
  <c r="I20" i="1"/>
  <c r="J20" i="1"/>
  <c r="G21" i="1"/>
  <c r="D56" i="1"/>
  <c r="H21" i="1"/>
  <c r="I21" i="1"/>
  <c r="J21" i="1"/>
  <c r="G22" i="1"/>
  <c r="D57" i="1"/>
  <c r="H22" i="1"/>
  <c r="I22" i="1"/>
  <c r="J22" i="1"/>
  <c r="G23" i="1"/>
  <c r="D58" i="1"/>
  <c r="H23" i="1"/>
  <c r="I23" i="1"/>
  <c r="J23" i="1"/>
  <c r="G24" i="1"/>
  <c r="D59" i="1"/>
  <c r="H24" i="1"/>
  <c r="I24" i="1"/>
  <c r="J24" i="1"/>
  <c r="G25" i="1"/>
  <c r="D60" i="1"/>
  <c r="H25" i="1"/>
  <c r="I25" i="1"/>
  <c r="J25" i="1"/>
  <c r="G26" i="1"/>
  <c r="D61" i="1"/>
  <c r="H26" i="1"/>
  <c r="I26" i="1"/>
  <c r="J26" i="1"/>
  <c r="G27" i="1"/>
  <c r="D62" i="1"/>
  <c r="H27" i="1"/>
  <c r="I27" i="1"/>
  <c r="J27" i="1"/>
  <c r="G28" i="1"/>
  <c r="D63" i="1"/>
  <c r="H28" i="1"/>
  <c r="I28" i="1"/>
  <c r="J28" i="1"/>
  <c r="G29" i="1"/>
  <c r="D64" i="1"/>
  <c r="H29" i="1"/>
  <c r="I29" i="1"/>
  <c r="J29" i="1"/>
  <c r="G30" i="1"/>
  <c r="D65" i="1"/>
  <c r="H30" i="1"/>
  <c r="I30" i="1"/>
  <c r="J30" i="1"/>
  <c r="G31" i="1"/>
  <c r="D66" i="1"/>
  <c r="H31" i="1"/>
  <c r="I31" i="1"/>
  <c r="J31" i="1"/>
  <c r="G32" i="1"/>
  <c r="D67" i="1"/>
  <c r="H32" i="1"/>
  <c r="I32" i="1"/>
  <c r="J32" i="1"/>
  <c r="G33" i="1"/>
  <c r="D68" i="1"/>
  <c r="H33" i="1"/>
  <c r="I33" i="1"/>
  <c r="J33" i="1"/>
  <c r="G34" i="1"/>
  <c r="D69" i="1"/>
  <c r="H34" i="1"/>
  <c r="I34" i="1"/>
  <c r="J34" i="1"/>
  <c r="G35" i="1"/>
  <c r="D70" i="1"/>
  <c r="H35" i="1"/>
  <c r="I35" i="1"/>
  <c r="J35" i="1"/>
  <c r="G36" i="1"/>
  <c r="D71" i="1"/>
  <c r="H36" i="1"/>
  <c r="I36" i="1"/>
  <c r="J36" i="1"/>
  <c r="G37" i="1"/>
  <c r="D72" i="1"/>
  <c r="H37" i="1"/>
  <c r="I37" i="1"/>
  <c r="J37" i="1"/>
  <c r="G38" i="1"/>
  <c r="D73" i="1"/>
  <c r="H38" i="1"/>
  <c r="I38" i="1"/>
  <c r="J38" i="1"/>
  <c r="G39" i="1"/>
  <c r="D74" i="1"/>
  <c r="H39" i="1"/>
  <c r="I39" i="1"/>
  <c r="J39" i="1"/>
  <c r="G40" i="1"/>
  <c r="D75" i="1"/>
  <c r="H40" i="1"/>
  <c r="I40" i="1"/>
  <c r="J40" i="1"/>
  <c r="G41" i="1"/>
  <c r="D76" i="1"/>
  <c r="H41" i="1"/>
  <c r="I41" i="1"/>
  <c r="J41" i="1"/>
  <c r="G42" i="1"/>
  <c r="D77" i="1"/>
  <c r="H42" i="1"/>
  <c r="I42" i="1"/>
  <c r="J42" i="1"/>
  <c r="G43" i="1"/>
  <c r="D78" i="1"/>
  <c r="H43" i="1"/>
  <c r="I43" i="1"/>
  <c r="J43" i="1"/>
  <c r="A55" i="1"/>
  <c r="E55" i="1"/>
  <c r="A56" i="1"/>
  <c r="E56" i="1"/>
  <c r="A57" i="1"/>
  <c r="E57" i="1"/>
  <c r="A58" i="1"/>
  <c r="E58" i="1"/>
  <c r="A59" i="1"/>
  <c r="E59" i="1"/>
  <c r="A60" i="1"/>
  <c r="E60" i="1"/>
  <c r="A61" i="1"/>
  <c r="E61" i="1"/>
  <c r="A62" i="1"/>
  <c r="E62" i="1"/>
  <c r="A63" i="1"/>
  <c r="E63" i="1"/>
  <c r="A64" i="1"/>
  <c r="E64" i="1"/>
  <c r="A65" i="1"/>
  <c r="E65" i="1"/>
  <c r="A66" i="1"/>
  <c r="E66" i="1"/>
  <c r="A67" i="1"/>
  <c r="E67" i="1"/>
  <c r="A68" i="1"/>
  <c r="E68" i="1"/>
  <c r="A69" i="1"/>
  <c r="E69" i="1"/>
  <c r="A70" i="1"/>
  <c r="E70" i="1"/>
  <c r="A71" i="1"/>
  <c r="E71" i="1"/>
  <c r="A72" i="1"/>
  <c r="E72" i="1"/>
  <c r="A73" i="1"/>
  <c r="E73" i="1"/>
  <c r="A74" i="1"/>
  <c r="E74" i="1"/>
  <c r="A75" i="1"/>
  <c r="E75" i="1"/>
  <c r="A76" i="1"/>
  <c r="E76" i="1"/>
  <c r="A77" i="1"/>
  <c r="E77" i="1"/>
  <c r="A78" i="1"/>
  <c r="E78" i="1"/>
</calcChain>
</file>

<file path=xl/sharedStrings.xml><?xml version="1.0" encoding="utf-8"?>
<sst xmlns="http://schemas.openxmlformats.org/spreadsheetml/2006/main" count="16" uniqueCount="12">
  <si>
    <t>m3/GGE</t>
  </si>
  <si>
    <t>AEO 2015 Growth Rate</t>
  </si>
  <si>
    <t>GJ/m3</t>
  </si>
  <si>
    <t>$/GGE</t>
  </si>
  <si>
    <t>$/GJ</t>
  </si>
  <si>
    <t>$/m3</t>
  </si>
  <si>
    <t>Survey Start Date</t>
  </si>
  <si>
    <t>2010 dollars</t>
  </si>
  <si>
    <t>CNG Real</t>
  </si>
  <si>
    <t>CNG</t>
  </si>
  <si>
    <t>$2010 USD Inflators</t>
  </si>
  <si>
    <t>BROKEN REFERENCES SHOULD REFERENCE CURRENCY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</si>
</sst>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color indexed="56"/>
      <name val="Calibri"/>
      <family val="2"/>
    </font>
    <font>
      <sz val="11"/>
      <color theme="1"/>
      <name val="Calibri"/>
      <family val="2"/>
      <scheme val="minor"/>
    </font>
    <font>
      <sz val="12.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6">
    <xf numFmtId="0" fontId="0" fillId="0" borderId="0"/>
    <xf numFmtId="0" fontId="1" fillId="0" borderId="0"/>
    <xf numFmtId="0" fontId="3" fillId="0" borderId="2" applyNumberFormat="0" applyFill="0" applyAlignment="0" applyProtection="0"/>
    <xf numFmtId="0" fontId="4" fillId="0" borderId="0"/>
    <xf numFmtId="0" fontId="4" fillId="0" borderId="0"/>
    <xf numFmtId="0" fontId="1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0" fontId="0" fillId="0" borderId="0" xfId="0" applyNumberFormat="1"/>
    <xf numFmtId="0" fontId="2" fillId="0" borderId="0" xfId="0" applyFont="1"/>
    <xf numFmtId="164" fontId="2" fillId="0" borderId="1" xfId="1" applyNumberFormat="1" applyFont="1" applyBorder="1" applyAlignment="1">
      <alignment horizontal="center"/>
    </xf>
    <xf numFmtId="0" fontId="1" fillId="0" borderId="0" xfId="5"/>
    <xf numFmtId="165" fontId="4" fillId="2" borderId="3" xfId="3" applyNumberFormat="1" applyFill="1" applyBorder="1" applyAlignment="1">
      <alignment horizontal="center" vertical="center"/>
    </xf>
    <xf numFmtId="0" fontId="4" fillId="2" borderId="4" xfId="3" applyFill="1" applyBorder="1" applyAlignment="1">
      <alignment horizontal="center"/>
    </xf>
    <xf numFmtId="165" fontId="4" fillId="2" borderId="5" xfId="3" applyNumberFormat="1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/>
    </xf>
    <xf numFmtId="165" fontId="4" fillId="3" borderId="5" xfId="3" applyNumberFormat="1" applyFill="1" applyBorder="1" applyAlignment="1">
      <alignment horizontal="center" vertical="center"/>
    </xf>
    <xf numFmtId="165" fontId="1" fillId="0" borderId="0" xfId="5" applyNumberFormat="1"/>
    <xf numFmtId="165" fontId="4" fillId="2" borderId="5" xfId="3" applyNumberFormat="1" applyFill="1" applyBorder="1" applyAlignment="1">
      <alignment horizontal="center"/>
    </xf>
    <xf numFmtId="165" fontId="4" fillId="2" borderId="7" xfId="3" applyNumberFormat="1" applyFill="1" applyBorder="1" applyAlignment="1">
      <alignment horizontal="center"/>
    </xf>
    <xf numFmtId="0" fontId="4" fillId="2" borderId="8" xfId="3" applyFont="1" applyFill="1" applyBorder="1" applyAlignment="1">
      <alignment horizontal="center"/>
    </xf>
    <xf numFmtId="0" fontId="4" fillId="2" borderId="7" xfId="3" applyFill="1" applyBorder="1" applyAlignment="1">
      <alignment horizontal="center"/>
    </xf>
    <xf numFmtId="0" fontId="5" fillId="2" borderId="0" xfId="3" applyFont="1" applyFill="1" applyAlignment="1">
      <alignment horizontal="left" wrapText="1" indent="1"/>
    </xf>
  </cellXfs>
  <cellStyles count="6">
    <cellStyle name="Heading 3 2" xfId="2"/>
    <cellStyle name="Normal" xfId="0" builtinId="0"/>
    <cellStyle name="Normal 2" xfId="1"/>
    <cellStyle name="Normal 2 2" xfId="3"/>
    <cellStyle name="Normal 3" xfId="4"/>
    <cellStyle name="Normal 3 2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'CNG 2000-2040'!$D$3:$D$78</c:f>
              <c:numCache>
                <c:formatCode>General</c:formatCode>
                <c:ptCount val="76"/>
                <c:pt idx="0" formatCode="0.0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 formatCode="0.00">
                  <c:v>0.0</c:v>
                </c:pt>
                <c:pt idx="52" formatCode="0.00">
                  <c:v>0.0</c:v>
                </c:pt>
                <c:pt idx="53" formatCode="0.00">
                  <c:v>0.0</c:v>
                </c:pt>
                <c:pt idx="54" formatCode="0.00">
                  <c:v>0.0</c:v>
                </c:pt>
                <c:pt idx="55" formatCode="0.00">
                  <c:v>0.0</c:v>
                </c:pt>
                <c:pt idx="56" formatCode="0.00">
                  <c:v>0.0</c:v>
                </c:pt>
                <c:pt idx="57" formatCode="0.00">
                  <c:v>0.0</c:v>
                </c:pt>
                <c:pt idx="58" formatCode="0.00">
                  <c:v>0.0</c:v>
                </c:pt>
                <c:pt idx="59" formatCode="0.00">
                  <c:v>0.0</c:v>
                </c:pt>
                <c:pt idx="60" formatCode="0.00">
                  <c:v>0.0</c:v>
                </c:pt>
                <c:pt idx="61" formatCode="0.00">
                  <c:v>0.0</c:v>
                </c:pt>
                <c:pt idx="62" formatCode="0.00">
                  <c:v>0.0</c:v>
                </c:pt>
                <c:pt idx="63" formatCode="0.00">
                  <c:v>0.0</c:v>
                </c:pt>
                <c:pt idx="64" formatCode="0.00">
                  <c:v>0.0</c:v>
                </c:pt>
                <c:pt idx="65" formatCode="0.00">
                  <c:v>0.0</c:v>
                </c:pt>
                <c:pt idx="66" formatCode="0.00">
                  <c:v>0.0</c:v>
                </c:pt>
                <c:pt idx="67" formatCode="0.00">
                  <c:v>0.0</c:v>
                </c:pt>
                <c:pt idx="68" formatCode="0.00">
                  <c:v>0.0</c:v>
                </c:pt>
                <c:pt idx="69" formatCode="0.00">
                  <c:v>0.0</c:v>
                </c:pt>
                <c:pt idx="70" formatCode="0.00">
                  <c:v>0.0</c:v>
                </c:pt>
                <c:pt idx="71" formatCode="0.00">
                  <c:v>0.0</c:v>
                </c:pt>
                <c:pt idx="72" formatCode="0.00">
                  <c:v>0.0</c:v>
                </c:pt>
                <c:pt idx="73" formatCode="0.00">
                  <c:v>0.0</c:v>
                </c:pt>
                <c:pt idx="74" formatCode="0.00">
                  <c:v>0.0</c:v>
                </c:pt>
                <c:pt idx="75" formatCode="0.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21672"/>
        <c:axId val="2104950488"/>
      </c:lineChart>
      <c:catAx>
        <c:axId val="210952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50488"/>
        <c:crosses val="autoZero"/>
        <c:auto val="1"/>
        <c:lblAlgn val="ctr"/>
        <c:lblOffset val="100"/>
        <c:noMultiLvlLbl val="0"/>
      </c:catAx>
      <c:valAx>
        <c:axId val="2104950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952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52387</xdr:rowOff>
    </xdr:from>
    <xdr:to>
      <xdr:col>17</xdr:col>
      <xdr:colOff>0</xdr:colOff>
      <xdr:row>32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eberle/ws/src/epa-biogas-rin/data/raw%20data%20for%20db/fuel%20prices/Retail/Retail%20CNG/DOE_2015a_CNG_Retail_fuel_prices_with_electric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verage Retail Fuel Prices"/>
      <sheetName val="Condensed"/>
      <sheetName val="Conversion Factors"/>
      <sheetName val="metadata"/>
    </sheetNames>
    <sheetDataSet>
      <sheetData sheetId="0">
        <row r="4">
          <cell r="E4">
            <v>0.89</v>
          </cell>
        </row>
        <row r="5">
          <cell r="E5">
            <v>1.02</v>
          </cell>
        </row>
        <row r="6">
          <cell r="E6">
            <v>1.3</v>
          </cell>
        </row>
        <row r="7">
          <cell r="E7">
            <v>1.19</v>
          </cell>
        </row>
        <row r="8">
          <cell r="E8">
            <v>1.0900000000000001</v>
          </cell>
        </row>
        <row r="9">
          <cell r="E9">
            <v>1.07</v>
          </cell>
        </row>
        <row r="10">
          <cell r="E10">
            <v>1.2</v>
          </cell>
        </row>
        <row r="11">
          <cell r="E11">
            <v>1.17</v>
          </cell>
        </row>
        <row r="12">
          <cell r="E12">
            <v>1.2</v>
          </cell>
        </row>
        <row r="13">
          <cell r="E13">
            <v>1.35</v>
          </cell>
        </row>
        <row r="14">
          <cell r="E14">
            <v>1.4</v>
          </cell>
        </row>
        <row r="15">
          <cell r="E15">
            <v>1.4</v>
          </cell>
        </row>
        <row r="16">
          <cell r="E16">
            <v>1.56</v>
          </cell>
        </row>
        <row r="17">
          <cell r="E17">
            <v>1.56</v>
          </cell>
        </row>
        <row r="18">
          <cell r="E18">
            <v>2.1238737214695322</v>
          </cell>
        </row>
        <row r="19">
          <cell r="E19">
            <v>1.9931037808364291</v>
          </cell>
        </row>
        <row r="20">
          <cell r="E20">
            <v>1.9036849002315575</v>
          </cell>
        </row>
        <row r="21">
          <cell r="E21">
            <v>1.7677987086308466</v>
          </cell>
        </row>
        <row r="22">
          <cell r="E22">
            <v>1.9415697877000018</v>
          </cell>
        </row>
        <row r="23">
          <cell r="E23">
            <v>2.0979837232297012</v>
          </cell>
        </row>
        <row r="24">
          <cell r="E24">
            <v>1.774084671247051</v>
          </cell>
        </row>
        <row r="25">
          <cell r="E25">
            <v>1.93</v>
          </cell>
        </row>
        <row r="26">
          <cell r="E26">
            <v>2.04</v>
          </cell>
        </row>
        <row r="27">
          <cell r="E27">
            <v>2.34</v>
          </cell>
        </row>
        <row r="28">
          <cell r="E28">
            <v>2.0099999999999998</v>
          </cell>
        </row>
        <row r="29">
          <cell r="E29">
            <v>1.63</v>
          </cell>
        </row>
        <row r="30">
          <cell r="E30">
            <v>1.64</v>
          </cell>
        </row>
        <row r="31">
          <cell r="E31">
            <v>1.73</v>
          </cell>
        </row>
        <row r="32">
          <cell r="E32">
            <v>1.86</v>
          </cell>
        </row>
        <row r="33">
          <cell r="E33">
            <v>1.85</v>
          </cell>
        </row>
        <row r="34">
          <cell r="E34">
            <v>1.9</v>
          </cell>
        </row>
        <row r="35">
          <cell r="E35">
            <v>1.91</v>
          </cell>
        </row>
        <row r="36">
          <cell r="E36">
            <v>1.93</v>
          </cell>
        </row>
        <row r="37">
          <cell r="E37">
            <v>1.93</v>
          </cell>
        </row>
        <row r="38">
          <cell r="E38">
            <v>2.06</v>
          </cell>
        </row>
        <row r="39">
          <cell r="E39">
            <v>2.0699999999999998</v>
          </cell>
        </row>
        <row r="40">
          <cell r="E40">
            <v>2.09</v>
          </cell>
        </row>
        <row r="41">
          <cell r="E41">
            <v>2.13</v>
          </cell>
        </row>
        <row r="42">
          <cell r="E42">
            <v>2.08</v>
          </cell>
        </row>
        <row r="43">
          <cell r="E43">
            <v>2.0499999999999998</v>
          </cell>
        </row>
        <row r="44">
          <cell r="E44">
            <v>2.12</v>
          </cell>
        </row>
        <row r="45">
          <cell r="E45">
            <v>2.1</v>
          </cell>
        </row>
        <row r="46">
          <cell r="E46">
            <v>2.1</v>
          </cell>
        </row>
        <row r="47">
          <cell r="E47">
            <v>2.14</v>
          </cell>
        </row>
        <row r="48">
          <cell r="E48">
            <v>2.09</v>
          </cell>
        </row>
        <row r="49">
          <cell r="E49">
            <v>2.09</v>
          </cell>
        </row>
        <row r="50">
          <cell r="E50">
            <v>2.15</v>
          </cell>
        </row>
        <row r="51">
          <cell r="E51">
            <v>2.17</v>
          </cell>
        </row>
        <row r="52">
          <cell r="E52">
            <v>2.16</v>
          </cell>
        </row>
        <row r="53">
          <cell r="E53">
            <v>2.11</v>
          </cell>
        </row>
        <row r="54">
          <cell r="E54">
            <v>2.09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workbookViewId="0">
      <selection activeCell="M3" sqref="M3"/>
    </sheetView>
  </sheetViews>
  <sheetFormatPr baseColWidth="10" defaultColWidth="8.83203125" defaultRowHeight="12" x14ac:dyDescent="0"/>
  <cols>
    <col min="1" max="1" width="15.6640625" bestFit="1" customWidth="1"/>
  </cols>
  <sheetData>
    <row r="1" spans="1:13">
      <c r="B1" s="7" t="s">
        <v>9</v>
      </c>
      <c r="C1" s="7" t="s">
        <v>9</v>
      </c>
      <c r="D1" s="6" t="s">
        <v>8</v>
      </c>
      <c r="H1" t="s">
        <v>7</v>
      </c>
    </row>
    <row r="2" spans="1:13">
      <c r="A2" t="s">
        <v>6</v>
      </c>
      <c r="B2" s="1" t="s">
        <v>3</v>
      </c>
      <c r="C2" s="1" t="s">
        <v>5</v>
      </c>
      <c r="D2" s="1" t="s">
        <v>5</v>
      </c>
      <c r="H2" s="1" t="s">
        <v>5</v>
      </c>
      <c r="I2" s="1" t="s">
        <v>4</v>
      </c>
      <c r="J2" t="s">
        <v>3</v>
      </c>
    </row>
    <row r="3" spans="1:13">
      <c r="A3" s="2">
        <v>36626</v>
      </c>
      <c r="B3">
        <f>'[1]Average Retail Fuel Prices'!E4</f>
        <v>0.89</v>
      </c>
      <c r="C3" s="3">
        <f t="shared" ref="C3:C34" si="0">B3/$C$80</f>
        <v>0.24811820462782269</v>
      </c>
      <c r="D3" s="4" t="e">
        <f>C3*LOOKUP(E3,#REF!,#REF!)</f>
        <v>#REF!</v>
      </c>
      <c r="E3">
        <v>2000</v>
      </c>
      <c r="G3">
        <v>2000</v>
      </c>
      <c r="H3" s="4" t="e">
        <f>AVERAGE(D3:D4)</f>
        <v>#REF!</v>
      </c>
      <c r="I3" s="4" t="e">
        <f t="shared" ref="I3:I43" si="1">H3/$H$45</f>
        <v>#REF!</v>
      </c>
      <c r="J3" t="e">
        <f t="shared" ref="J3:J43" si="2">H3*$C$80</f>
        <v>#REF!</v>
      </c>
      <c r="M3" t="s">
        <v>11</v>
      </c>
    </row>
    <row r="4" spans="1:13">
      <c r="A4" s="2">
        <v>36808</v>
      </c>
      <c r="B4">
        <f>'[1]Average Retail Fuel Prices'!E5</f>
        <v>1.02</v>
      </c>
      <c r="C4" s="3">
        <f t="shared" si="0"/>
        <v>0.28436018957345971</v>
      </c>
      <c r="D4" t="e">
        <f>C4*LOOKUP(E4,#REF!,#REF!)</f>
        <v>#REF!</v>
      </c>
      <c r="E4">
        <v>2000</v>
      </c>
      <c r="G4">
        <f t="shared" ref="G4:G43" si="3">G3+1</f>
        <v>2001</v>
      </c>
      <c r="H4" t="e">
        <f>AVERAGE(D5:D6)</f>
        <v>#REF!</v>
      </c>
      <c r="I4" t="e">
        <f t="shared" si="1"/>
        <v>#REF!</v>
      </c>
      <c r="J4" t="e">
        <f t="shared" si="2"/>
        <v>#REF!</v>
      </c>
    </row>
    <row r="5" spans="1:13">
      <c r="A5" s="2">
        <v>37046</v>
      </c>
      <c r="B5">
        <f>'[1]Average Retail Fuel Prices'!E6</f>
        <v>1.3</v>
      </c>
      <c r="C5" s="3">
        <f t="shared" si="0"/>
        <v>0.36241984945637024</v>
      </c>
      <c r="D5" t="e">
        <f>C5*LOOKUP(E5,#REF!,#REF!)</f>
        <v>#REF!</v>
      </c>
      <c r="E5">
        <v>2001</v>
      </c>
      <c r="G5">
        <f t="shared" si="3"/>
        <v>2002</v>
      </c>
      <c r="H5" t="e">
        <f>AVERAGE(D7:D10)</f>
        <v>#REF!</v>
      </c>
      <c r="I5" t="e">
        <f t="shared" si="1"/>
        <v>#REF!</v>
      </c>
      <c r="J5" t="e">
        <f t="shared" si="2"/>
        <v>#REF!</v>
      </c>
    </row>
    <row r="6" spans="1:13">
      <c r="A6" s="2">
        <v>37186</v>
      </c>
      <c r="B6">
        <f>'[1]Average Retail Fuel Prices'!E7</f>
        <v>1.19</v>
      </c>
      <c r="C6" s="3">
        <f t="shared" si="0"/>
        <v>0.33175355450236965</v>
      </c>
      <c r="D6" t="e">
        <f>C6*LOOKUP(E6,#REF!,#REF!)</f>
        <v>#REF!</v>
      </c>
      <c r="E6">
        <v>2001</v>
      </c>
      <c r="G6">
        <f t="shared" si="3"/>
        <v>2003</v>
      </c>
      <c r="H6" t="e">
        <f>AVERAGE(D11:D12)</f>
        <v>#REF!</v>
      </c>
      <c r="I6" t="e">
        <f t="shared" si="1"/>
        <v>#REF!</v>
      </c>
      <c r="J6" t="e">
        <f t="shared" si="2"/>
        <v>#REF!</v>
      </c>
    </row>
    <row r="7" spans="1:13">
      <c r="A7" s="2">
        <v>37298</v>
      </c>
      <c r="B7">
        <f>'[1]Average Retail Fuel Prices'!E8</f>
        <v>1.0900000000000001</v>
      </c>
      <c r="C7" s="3">
        <f t="shared" si="0"/>
        <v>0.30387510454418737</v>
      </c>
      <c r="D7" t="e">
        <f>C7*LOOKUP(E7,#REF!,#REF!)</f>
        <v>#REF!</v>
      </c>
      <c r="E7">
        <v>2002</v>
      </c>
      <c r="G7">
        <f t="shared" si="3"/>
        <v>2004</v>
      </c>
      <c r="H7" t="e">
        <f>AVERAGE(D13:D15)</f>
        <v>#REF!</v>
      </c>
      <c r="I7" t="e">
        <f t="shared" si="1"/>
        <v>#REF!</v>
      </c>
      <c r="J7" t="e">
        <f t="shared" si="2"/>
        <v>#REF!</v>
      </c>
    </row>
    <row r="8" spans="1:13">
      <c r="A8" s="2">
        <v>37361</v>
      </c>
      <c r="B8">
        <f>'[1]Average Retail Fuel Prices'!E9</f>
        <v>1.07</v>
      </c>
      <c r="C8" s="3">
        <f t="shared" si="0"/>
        <v>0.29829941455255088</v>
      </c>
      <c r="D8" t="e">
        <f>C8*LOOKUP(E8,#REF!,#REF!)</f>
        <v>#REF!</v>
      </c>
      <c r="E8">
        <v>2002</v>
      </c>
      <c r="G8">
        <f t="shared" si="3"/>
        <v>2005</v>
      </c>
      <c r="H8" t="e">
        <f>AVERAGE(D16:D17)</f>
        <v>#REF!</v>
      </c>
      <c r="I8" t="e">
        <f t="shared" si="1"/>
        <v>#REF!</v>
      </c>
      <c r="J8" t="e">
        <f t="shared" si="2"/>
        <v>#REF!</v>
      </c>
    </row>
    <row r="9" spans="1:13">
      <c r="A9" s="2">
        <v>37459</v>
      </c>
      <c r="B9">
        <f>'[1]Average Retail Fuel Prices'!E10</f>
        <v>1.2</v>
      </c>
      <c r="C9" s="3">
        <f t="shared" si="0"/>
        <v>0.3345413994981879</v>
      </c>
      <c r="D9" t="e">
        <f>C9*LOOKUP(E9,#REF!,#REF!)</f>
        <v>#REF!</v>
      </c>
      <c r="E9">
        <v>2002</v>
      </c>
      <c r="G9">
        <f t="shared" si="3"/>
        <v>2006</v>
      </c>
      <c r="H9" t="e">
        <f>AVERAGE(D18:D20)</f>
        <v>#REF!</v>
      </c>
      <c r="I9" t="e">
        <f t="shared" si="1"/>
        <v>#REF!</v>
      </c>
      <c r="J9" t="e">
        <f t="shared" si="2"/>
        <v>#REF!</v>
      </c>
    </row>
    <row r="10" spans="1:13">
      <c r="A10" s="2">
        <v>37557</v>
      </c>
      <c r="B10">
        <f>'[1]Average Retail Fuel Prices'!E11</f>
        <v>1.17</v>
      </c>
      <c r="C10" s="3">
        <f t="shared" si="0"/>
        <v>0.32617786451073316</v>
      </c>
      <c r="D10" t="e">
        <f>C10*LOOKUP(E10,#REF!,#REF!)</f>
        <v>#REF!</v>
      </c>
      <c r="E10">
        <v>2002</v>
      </c>
      <c r="G10">
        <f t="shared" si="3"/>
        <v>2007</v>
      </c>
      <c r="H10" t="e">
        <f>AVERAGE(D21:D23)</f>
        <v>#REF!</v>
      </c>
      <c r="I10" t="e">
        <f t="shared" si="1"/>
        <v>#REF!</v>
      </c>
      <c r="J10" t="e">
        <f t="shared" si="2"/>
        <v>#REF!</v>
      </c>
    </row>
    <row r="11" spans="1:13">
      <c r="A11" s="2">
        <v>37655</v>
      </c>
      <c r="B11">
        <f>'[1]Average Retail Fuel Prices'!E12</f>
        <v>1.2</v>
      </c>
      <c r="C11" s="3">
        <f t="shared" si="0"/>
        <v>0.3345413994981879</v>
      </c>
      <c r="D11" t="e">
        <f>C11*LOOKUP(E11,#REF!,#REF!)</f>
        <v>#REF!</v>
      </c>
      <c r="E11">
        <v>2003</v>
      </c>
      <c r="G11">
        <f t="shared" si="3"/>
        <v>2008</v>
      </c>
      <c r="H11" t="e">
        <f>AVERAGE(D24:D27)</f>
        <v>#REF!</v>
      </c>
      <c r="I11" t="e">
        <f t="shared" si="1"/>
        <v>#REF!</v>
      </c>
      <c r="J11" t="e">
        <f t="shared" si="2"/>
        <v>#REF!</v>
      </c>
    </row>
    <row r="12" spans="1:13">
      <c r="A12" s="2">
        <v>37956</v>
      </c>
      <c r="B12">
        <f>'[1]Average Retail Fuel Prices'!E13</f>
        <v>1.35</v>
      </c>
      <c r="C12" s="3">
        <f t="shared" si="0"/>
        <v>0.3763590744354614</v>
      </c>
      <c r="D12" t="e">
        <f>C12*LOOKUP(E12,#REF!,#REF!)</f>
        <v>#REF!</v>
      </c>
      <c r="E12">
        <v>2003</v>
      </c>
      <c r="G12">
        <f t="shared" si="3"/>
        <v>2009</v>
      </c>
      <c r="H12" t="e">
        <f>AVERAGE(D28:D31)</f>
        <v>#REF!</v>
      </c>
      <c r="I12" t="e">
        <f t="shared" si="1"/>
        <v>#REF!</v>
      </c>
      <c r="J12" t="e">
        <f t="shared" si="2"/>
        <v>#REF!</v>
      </c>
    </row>
    <row r="13" spans="1:13">
      <c r="A13" s="2">
        <v>38049</v>
      </c>
      <c r="B13">
        <f>'[1]Average Retail Fuel Prices'!E14</f>
        <v>1.4</v>
      </c>
      <c r="C13" s="3">
        <f t="shared" si="0"/>
        <v>0.39029829941455252</v>
      </c>
      <c r="D13" t="e">
        <f>C13*LOOKUP(E13,#REF!,#REF!)</f>
        <v>#REF!</v>
      </c>
      <c r="E13">
        <v>2004</v>
      </c>
      <c r="G13">
        <f t="shared" si="3"/>
        <v>2010</v>
      </c>
      <c r="H13" t="e">
        <f>AVERAGE(D32:D35)</f>
        <v>#REF!</v>
      </c>
      <c r="I13" t="e">
        <f t="shared" si="1"/>
        <v>#REF!</v>
      </c>
      <c r="J13" t="e">
        <f t="shared" si="2"/>
        <v>#REF!</v>
      </c>
    </row>
    <row r="14" spans="1:13">
      <c r="A14" s="2">
        <v>38152</v>
      </c>
      <c r="B14">
        <f>'[1]Average Retail Fuel Prices'!E15</f>
        <v>1.4</v>
      </c>
      <c r="C14" s="3">
        <f t="shared" si="0"/>
        <v>0.39029829941455252</v>
      </c>
      <c r="D14" t="e">
        <f>C14*LOOKUP(E14,#REF!,#REF!)</f>
        <v>#REF!</v>
      </c>
      <c r="E14">
        <v>2004</v>
      </c>
      <c r="G14">
        <f t="shared" si="3"/>
        <v>2011</v>
      </c>
      <c r="H14" t="e">
        <f>AVERAGE(D36:D39)</f>
        <v>#REF!</v>
      </c>
      <c r="I14" t="e">
        <f t="shared" si="1"/>
        <v>#REF!</v>
      </c>
      <c r="J14" t="e">
        <f t="shared" si="2"/>
        <v>#REF!</v>
      </c>
    </row>
    <row r="15" spans="1:13">
      <c r="A15" s="2">
        <v>38306</v>
      </c>
      <c r="B15">
        <f>'[1]Average Retail Fuel Prices'!E16</f>
        <v>1.56</v>
      </c>
      <c r="C15" s="3">
        <f t="shared" si="0"/>
        <v>0.43490381934764427</v>
      </c>
      <c r="D15" t="e">
        <f>C15*LOOKUP(E15,#REF!,#REF!)</f>
        <v>#REF!</v>
      </c>
      <c r="E15">
        <v>2004</v>
      </c>
      <c r="G15">
        <f t="shared" si="3"/>
        <v>2012</v>
      </c>
      <c r="H15" t="e">
        <f>AVERAGE(D40:D43)</f>
        <v>#REF!</v>
      </c>
      <c r="I15" t="e">
        <f t="shared" si="1"/>
        <v>#REF!</v>
      </c>
      <c r="J15" t="e">
        <f t="shared" si="2"/>
        <v>#REF!</v>
      </c>
    </row>
    <row r="16" spans="1:13">
      <c r="A16" s="2">
        <v>38432</v>
      </c>
      <c r="B16">
        <f>'[1]Average Retail Fuel Prices'!E17</f>
        <v>1.56</v>
      </c>
      <c r="C16" s="3">
        <f t="shared" si="0"/>
        <v>0.43490381934764427</v>
      </c>
      <c r="D16" t="e">
        <f>C16*LOOKUP(E16,#REF!,#REF!)</f>
        <v>#REF!</v>
      </c>
      <c r="E16">
        <v>2005</v>
      </c>
      <c r="G16">
        <f t="shared" si="3"/>
        <v>2013</v>
      </c>
      <c r="H16" t="e">
        <f>AVERAGE(D44:D47)</f>
        <v>#REF!</v>
      </c>
      <c r="I16" t="e">
        <f t="shared" si="1"/>
        <v>#REF!</v>
      </c>
      <c r="J16" t="e">
        <f t="shared" si="2"/>
        <v>#REF!</v>
      </c>
    </row>
    <row r="17" spans="1:10">
      <c r="A17" s="2">
        <v>38596</v>
      </c>
      <c r="B17">
        <f>'[1]Average Retail Fuel Prices'!E18</f>
        <v>2.1238737214695322</v>
      </c>
      <c r="C17" s="3">
        <f t="shared" si="0"/>
        <v>0.59210307261486816</v>
      </c>
      <c r="D17" t="e">
        <f>C17*LOOKUP(E17,#REF!,#REF!)</f>
        <v>#REF!</v>
      </c>
      <c r="E17">
        <v>2005</v>
      </c>
      <c r="G17">
        <f t="shared" si="3"/>
        <v>2014</v>
      </c>
      <c r="H17" t="e">
        <f>AVERAGE(D48:D51)</f>
        <v>#REF!</v>
      </c>
      <c r="I17" t="e">
        <f t="shared" si="1"/>
        <v>#REF!</v>
      </c>
      <c r="J17" t="e">
        <f t="shared" si="2"/>
        <v>#REF!</v>
      </c>
    </row>
    <row r="18" spans="1:10">
      <c r="A18" s="2">
        <v>38718</v>
      </c>
      <c r="B18">
        <f>'[1]Average Retail Fuel Prices'!E19</f>
        <v>1.9931037808364291</v>
      </c>
      <c r="C18" s="3">
        <f t="shared" si="0"/>
        <v>0.55564644015512377</v>
      </c>
      <c r="D18" t="e">
        <f>C18*LOOKUP(E18,#REF!,#REF!)</f>
        <v>#REF!</v>
      </c>
      <c r="E18">
        <v>2006</v>
      </c>
      <c r="G18">
        <f t="shared" si="3"/>
        <v>2015</v>
      </c>
      <c r="H18" t="e">
        <f>AVERAGE(D52:D53)</f>
        <v>#REF!</v>
      </c>
      <c r="I18" t="e">
        <f t="shared" si="1"/>
        <v>#REF!</v>
      </c>
      <c r="J18" t="e">
        <f t="shared" si="2"/>
        <v>#REF!</v>
      </c>
    </row>
    <row r="19" spans="1:10">
      <c r="A19" s="2">
        <v>38861</v>
      </c>
      <c r="B19">
        <f>'[1]Average Retail Fuel Prices'!E20</f>
        <v>1.9036849002315575</v>
      </c>
      <c r="C19" s="3">
        <f t="shared" si="0"/>
        <v>0.53071784227252783</v>
      </c>
      <c r="D19" t="e">
        <f>C19*LOOKUP(E19,#REF!,#REF!)</f>
        <v>#REF!</v>
      </c>
      <c r="E19">
        <v>2006</v>
      </c>
      <c r="G19">
        <f t="shared" si="3"/>
        <v>2016</v>
      </c>
      <c r="H19" s="4" t="e">
        <f t="shared" ref="H19:H43" si="4">D54</f>
        <v>#REF!</v>
      </c>
      <c r="I19" s="4" t="e">
        <f t="shared" si="1"/>
        <v>#REF!</v>
      </c>
      <c r="J19" t="e">
        <f t="shared" si="2"/>
        <v>#REF!</v>
      </c>
    </row>
    <row r="20" spans="1:10">
      <c r="A20" s="2">
        <v>38964</v>
      </c>
      <c r="B20">
        <f>'[1]Average Retail Fuel Prices'!E21</f>
        <v>1.7677987086308466</v>
      </c>
      <c r="C20" s="3">
        <f t="shared" si="0"/>
        <v>0.49283487834704393</v>
      </c>
      <c r="D20" t="e">
        <f>C20*LOOKUP(E20,#REF!,#REF!)</f>
        <v>#REF!</v>
      </c>
      <c r="E20">
        <v>2006</v>
      </c>
      <c r="G20">
        <f t="shared" si="3"/>
        <v>2017</v>
      </c>
      <c r="H20" s="4" t="e">
        <f t="shared" si="4"/>
        <v>#REF!</v>
      </c>
      <c r="I20" s="4" t="e">
        <f t="shared" si="1"/>
        <v>#REF!</v>
      </c>
      <c r="J20" t="e">
        <f t="shared" si="2"/>
        <v>#REF!</v>
      </c>
    </row>
    <row r="21" spans="1:10">
      <c r="A21" s="2">
        <v>39134</v>
      </c>
      <c r="B21">
        <f>'[1]Average Retail Fuel Prices'!E22</f>
        <v>1.9415697877000018</v>
      </c>
      <c r="C21" s="3">
        <f t="shared" si="0"/>
        <v>0.54127956166713176</v>
      </c>
      <c r="D21" t="e">
        <f>C21*LOOKUP(E21,#REF!,#REF!)</f>
        <v>#REF!</v>
      </c>
      <c r="E21">
        <v>2007</v>
      </c>
      <c r="G21">
        <f t="shared" si="3"/>
        <v>2018</v>
      </c>
      <c r="H21" s="4" t="e">
        <f t="shared" si="4"/>
        <v>#REF!</v>
      </c>
      <c r="I21" s="4" t="e">
        <f t="shared" si="1"/>
        <v>#REF!</v>
      </c>
      <c r="J21" t="e">
        <f t="shared" si="2"/>
        <v>#REF!</v>
      </c>
    </row>
    <row r="22" spans="1:10">
      <c r="A22" s="2">
        <v>39266</v>
      </c>
      <c r="B22">
        <f>'[1]Average Retail Fuel Prices'!E23</f>
        <v>2.0979837232297012</v>
      </c>
      <c r="C22" s="3">
        <f t="shared" si="0"/>
        <v>0.58488534241140255</v>
      </c>
      <c r="D22" t="e">
        <f>C22*LOOKUP(E22,#REF!,#REF!)</f>
        <v>#REF!</v>
      </c>
      <c r="E22">
        <v>2007</v>
      </c>
      <c r="G22">
        <f t="shared" si="3"/>
        <v>2019</v>
      </c>
      <c r="H22" s="4" t="e">
        <f t="shared" si="4"/>
        <v>#REF!</v>
      </c>
      <c r="I22" s="4" t="e">
        <f t="shared" si="1"/>
        <v>#REF!</v>
      </c>
      <c r="J22" t="e">
        <f t="shared" si="2"/>
        <v>#REF!</v>
      </c>
    </row>
    <row r="23" spans="1:10">
      <c r="A23" s="2">
        <v>39357</v>
      </c>
      <c r="B23">
        <f>'[1]Average Retail Fuel Prices'!E24</f>
        <v>1.774084671247051</v>
      </c>
      <c r="C23" s="3">
        <f t="shared" si="0"/>
        <v>0.49458730728939254</v>
      </c>
      <c r="D23" t="e">
        <f>C23*LOOKUP(E23,#REF!,#REF!)</f>
        <v>#REF!</v>
      </c>
      <c r="E23">
        <v>2007</v>
      </c>
      <c r="G23">
        <f t="shared" si="3"/>
        <v>2020</v>
      </c>
      <c r="H23" s="4" t="e">
        <f t="shared" si="4"/>
        <v>#REF!</v>
      </c>
      <c r="I23" s="4" t="e">
        <f t="shared" si="1"/>
        <v>#REF!</v>
      </c>
      <c r="J23" t="e">
        <f t="shared" si="2"/>
        <v>#REF!</v>
      </c>
    </row>
    <row r="24" spans="1:10">
      <c r="A24" s="2">
        <v>39468</v>
      </c>
      <c r="B24">
        <f>'[1]Average Retail Fuel Prices'!E25</f>
        <v>1.93</v>
      </c>
      <c r="C24" s="3">
        <f t="shared" si="0"/>
        <v>0.53805408419291878</v>
      </c>
      <c r="D24" t="e">
        <f>C24*LOOKUP(E24,#REF!,#REF!)</f>
        <v>#REF!</v>
      </c>
      <c r="E24">
        <v>2008</v>
      </c>
      <c r="G24">
        <f t="shared" si="3"/>
        <v>2021</v>
      </c>
      <c r="H24" s="4" t="e">
        <f t="shared" si="4"/>
        <v>#REF!</v>
      </c>
      <c r="I24" s="4" t="e">
        <f t="shared" si="1"/>
        <v>#REF!</v>
      </c>
      <c r="J24" t="e">
        <f t="shared" si="2"/>
        <v>#REF!</v>
      </c>
    </row>
    <row r="25" spans="1:10">
      <c r="A25" s="2">
        <v>39539</v>
      </c>
      <c r="B25">
        <f>'[1]Average Retail Fuel Prices'!E26</f>
        <v>2.04</v>
      </c>
      <c r="C25" s="3">
        <f t="shared" si="0"/>
        <v>0.56872037914691942</v>
      </c>
      <c r="D25" t="e">
        <f>C25*LOOKUP(E25,#REF!,#REF!)</f>
        <v>#REF!</v>
      </c>
      <c r="E25">
        <v>2008</v>
      </c>
      <c r="G25">
        <f t="shared" si="3"/>
        <v>2022</v>
      </c>
      <c r="H25" s="4" t="e">
        <f t="shared" si="4"/>
        <v>#REF!</v>
      </c>
      <c r="I25" s="4" t="e">
        <f t="shared" si="1"/>
        <v>#REF!</v>
      </c>
      <c r="J25" t="e">
        <f t="shared" si="2"/>
        <v>#REF!</v>
      </c>
    </row>
    <row r="26" spans="1:10">
      <c r="A26" s="2">
        <v>39650</v>
      </c>
      <c r="B26">
        <f>'[1]Average Retail Fuel Prices'!E27</f>
        <v>2.34</v>
      </c>
      <c r="C26" s="3">
        <f t="shared" si="0"/>
        <v>0.65235572902146632</v>
      </c>
      <c r="D26" t="e">
        <f>C26*LOOKUP(E26,#REF!,#REF!)</f>
        <v>#REF!</v>
      </c>
      <c r="E26">
        <v>2008</v>
      </c>
      <c r="G26">
        <f t="shared" si="3"/>
        <v>2023</v>
      </c>
      <c r="H26" s="4" t="e">
        <f t="shared" si="4"/>
        <v>#REF!</v>
      </c>
      <c r="I26" s="4" t="e">
        <f t="shared" si="1"/>
        <v>#REF!</v>
      </c>
      <c r="J26" t="e">
        <f t="shared" si="2"/>
        <v>#REF!</v>
      </c>
    </row>
    <row r="27" spans="1:10">
      <c r="A27" s="2">
        <v>39723</v>
      </c>
      <c r="B27">
        <f>'[1]Average Retail Fuel Prices'!E28</f>
        <v>2.0099999999999998</v>
      </c>
      <c r="C27" s="3">
        <f t="shared" si="0"/>
        <v>0.56035684415946463</v>
      </c>
      <c r="D27" t="e">
        <f>C27*LOOKUP(E27,#REF!,#REF!)</f>
        <v>#REF!</v>
      </c>
      <c r="E27">
        <v>2008</v>
      </c>
      <c r="G27">
        <f t="shared" si="3"/>
        <v>2024</v>
      </c>
      <c r="H27" s="4" t="e">
        <f t="shared" si="4"/>
        <v>#REF!</v>
      </c>
      <c r="I27" s="4" t="e">
        <f t="shared" si="1"/>
        <v>#REF!</v>
      </c>
      <c r="J27" t="e">
        <f t="shared" si="2"/>
        <v>#REF!</v>
      </c>
    </row>
    <row r="28" spans="1:10">
      <c r="A28" s="2">
        <v>39825</v>
      </c>
      <c r="B28">
        <f>'[1]Average Retail Fuel Prices'!E29</f>
        <v>1.63</v>
      </c>
      <c r="C28" s="3">
        <f t="shared" si="0"/>
        <v>0.45441873431837182</v>
      </c>
      <c r="D28" t="e">
        <f>C28*LOOKUP(E28,#REF!,#REF!)</f>
        <v>#REF!</v>
      </c>
      <c r="E28">
        <v>2009</v>
      </c>
      <c r="G28">
        <f t="shared" si="3"/>
        <v>2025</v>
      </c>
      <c r="H28" s="4" t="e">
        <f t="shared" si="4"/>
        <v>#REF!</v>
      </c>
      <c r="I28" s="4" t="e">
        <f t="shared" si="1"/>
        <v>#REF!</v>
      </c>
      <c r="J28" t="e">
        <f t="shared" si="2"/>
        <v>#REF!</v>
      </c>
    </row>
    <row r="29" spans="1:10">
      <c r="A29" s="2">
        <v>39904</v>
      </c>
      <c r="B29">
        <f>'[1]Average Retail Fuel Prices'!E30</f>
        <v>1.64</v>
      </c>
      <c r="C29" s="3">
        <f t="shared" si="0"/>
        <v>0.45720657931419006</v>
      </c>
      <c r="D29" t="e">
        <f>C29*LOOKUP(E29,#REF!,#REF!)</f>
        <v>#REF!</v>
      </c>
      <c r="E29">
        <v>2009</v>
      </c>
      <c r="G29">
        <f t="shared" si="3"/>
        <v>2026</v>
      </c>
      <c r="H29" s="4" t="e">
        <f t="shared" si="4"/>
        <v>#REF!</v>
      </c>
      <c r="I29" s="4" t="e">
        <f t="shared" si="1"/>
        <v>#REF!</v>
      </c>
      <c r="J29" t="e">
        <f t="shared" si="2"/>
        <v>#REF!</v>
      </c>
    </row>
    <row r="30" spans="1:10">
      <c r="A30" s="2">
        <v>40014</v>
      </c>
      <c r="B30">
        <f>'[1]Average Retail Fuel Prices'!E31</f>
        <v>1.73</v>
      </c>
      <c r="C30" s="3">
        <f t="shared" si="0"/>
        <v>0.48229718427655421</v>
      </c>
      <c r="D30" t="e">
        <f>C30*LOOKUP(E30,#REF!,#REF!)</f>
        <v>#REF!</v>
      </c>
      <c r="E30">
        <v>2009</v>
      </c>
      <c r="G30">
        <f t="shared" si="3"/>
        <v>2027</v>
      </c>
      <c r="H30" s="4" t="e">
        <f t="shared" si="4"/>
        <v>#REF!</v>
      </c>
      <c r="I30" s="4" t="e">
        <f t="shared" si="1"/>
        <v>#REF!</v>
      </c>
      <c r="J30" t="e">
        <f t="shared" si="2"/>
        <v>#REF!</v>
      </c>
    </row>
    <row r="31" spans="1:10">
      <c r="A31" s="2">
        <v>40102</v>
      </c>
      <c r="B31">
        <f>'[1]Average Retail Fuel Prices'!E32</f>
        <v>1.86</v>
      </c>
      <c r="C31" s="3">
        <f t="shared" si="0"/>
        <v>0.51853916922219123</v>
      </c>
      <c r="D31" t="e">
        <f>C31*LOOKUP(E31,#REF!,#REF!)</f>
        <v>#REF!</v>
      </c>
      <c r="E31">
        <v>2009</v>
      </c>
      <c r="G31">
        <f t="shared" si="3"/>
        <v>2028</v>
      </c>
      <c r="H31" s="4" t="e">
        <f t="shared" si="4"/>
        <v>#REF!</v>
      </c>
      <c r="I31" s="4" t="e">
        <f t="shared" si="1"/>
        <v>#REF!</v>
      </c>
      <c r="J31" t="e">
        <f t="shared" si="2"/>
        <v>#REF!</v>
      </c>
    </row>
    <row r="32" spans="1:10">
      <c r="A32" s="2">
        <v>40197</v>
      </c>
      <c r="B32">
        <f>'[1]Average Retail Fuel Prices'!E33</f>
        <v>1.85</v>
      </c>
      <c r="C32" s="3">
        <f t="shared" si="0"/>
        <v>0.51575132422637304</v>
      </c>
      <c r="D32" t="e">
        <f>C32*LOOKUP(E32,#REF!,#REF!)</f>
        <v>#REF!</v>
      </c>
      <c r="E32">
        <v>2010</v>
      </c>
      <c r="G32">
        <f t="shared" si="3"/>
        <v>2029</v>
      </c>
      <c r="H32" s="4" t="e">
        <f t="shared" si="4"/>
        <v>#REF!</v>
      </c>
      <c r="I32" s="4" t="e">
        <f t="shared" si="1"/>
        <v>#REF!</v>
      </c>
      <c r="J32" t="e">
        <f t="shared" si="2"/>
        <v>#REF!</v>
      </c>
    </row>
    <row r="33" spans="1:10">
      <c r="A33" s="2">
        <v>40270</v>
      </c>
      <c r="B33">
        <f>'[1]Average Retail Fuel Prices'!E34</f>
        <v>1.9</v>
      </c>
      <c r="C33" s="3">
        <f t="shared" si="0"/>
        <v>0.5296905492054641</v>
      </c>
      <c r="D33" t="e">
        <f>C33*LOOKUP(E33,#REF!,#REF!)</f>
        <v>#REF!</v>
      </c>
      <c r="E33">
        <v>2010</v>
      </c>
      <c r="G33">
        <f t="shared" si="3"/>
        <v>2030</v>
      </c>
      <c r="H33" s="4" t="e">
        <f t="shared" si="4"/>
        <v>#REF!</v>
      </c>
      <c r="I33" s="4" t="e">
        <f t="shared" si="1"/>
        <v>#REF!</v>
      </c>
      <c r="J33" t="e">
        <f t="shared" si="2"/>
        <v>#REF!</v>
      </c>
    </row>
    <row r="34" spans="1:10">
      <c r="A34" s="2">
        <v>40371</v>
      </c>
      <c r="B34">
        <f>'[1]Average Retail Fuel Prices'!E35</f>
        <v>1.91</v>
      </c>
      <c r="C34" s="3">
        <f t="shared" si="0"/>
        <v>0.5324783942012824</v>
      </c>
      <c r="D34" t="e">
        <f>C34*LOOKUP(E34,#REF!,#REF!)</f>
        <v>#REF!</v>
      </c>
      <c r="E34">
        <v>2010</v>
      </c>
      <c r="G34">
        <f t="shared" si="3"/>
        <v>2031</v>
      </c>
      <c r="H34" s="4" t="e">
        <f t="shared" si="4"/>
        <v>#REF!</v>
      </c>
      <c r="I34" s="4" t="e">
        <f t="shared" si="1"/>
        <v>#REF!</v>
      </c>
      <c r="J34" t="e">
        <f t="shared" si="2"/>
        <v>#REF!</v>
      </c>
    </row>
    <row r="35" spans="1:10">
      <c r="A35" s="2">
        <v>40455</v>
      </c>
      <c r="B35">
        <f>'[1]Average Retail Fuel Prices'!E36</f>
        <v>1.93</v>
      </c>
      <c r="C35" s="3">
        <f t="shared" ref="C35:C66" si="5">B35/$C$80</f>
        <v>0.53805408419291878</v>
      </c>
      <c r="D35" t="e">
        <f>C35*LOOKUP(E35,#REF!,#REF!)</f>
        <v>#REF!</v>
      </c>
      <c r="E35">
        <v>2010</v>
      </c>
      <c r="G35">
        <f t="shared" si="3"/>
        <v>2032</v>
      </c>
      <c r="H35" s="4" t="e">
        <f t="shared" si="4"/>
        <v>#REF!</v>
      </c>
      <c r="I35" s="4" t="e">
        <f t="shared" si="1"/>
        <v>#REF!</v>
      </c>
      <c r="J35" t="e">
        <f t="shared" si="2"/>
        <v>#REF!</v>
      </c>
    </row>
    <row r="36" spans="1:10">
      <c r="A36" s="2">
        <v>40567</v>
      </c>
      <c r="B36">
        <f>'[1]Average Retail Fuel Prices'!E37</f>
        <v>1.93</v>
      </c>
      <c r="C36" s="3">
        <f t="shared" si="5"/>
        <v>0.53805408419291878</v>
      </c>
      <c r="D36" t="e">
        <f>C36*LOOKUP(E36,#REF!,#REF!)</f>
        <v>#REF!</v>
      </c>
      <c r="E36">
        <v>2011</v>
      </c>
      <c r="G36">
        <f t="shared" si="3"/>
        <v>2033</v>
      </c>
      <c r="H36" s="4" t="e">
        <f t="shared" si="4"/>
        <v>#REF!</v>
      </c>
      <c r="I36" s="4" t="e">
        <f t="shared" si="1"/>
        <v>#REF!</v>
      </c>
      <c r="J36" t="e">
        <f t="shared" si="2"/>
        <v>#REF!</v>
      </c>
    </row>
    <row r="37" spans="1:10">
      <c r="A37" s="2">
        <v>40634</v>
      </c>
      <c r="B37">
        <f>'[1]Average Retail Fuel Prices'!E38</f>
        <v>2.06</v>
      </c>
      <c r="C37" s="3">
        <f t="shared" si="5"/>
        <v>0.57429606913855591</v>
      </c>
      <c r="D37" t="e">
        <f>C37*LOOKUP(E37,#REF!,#REF!)</f>
        <v>#REF!</v>
      </c>
      <c r="E37">
        <v>2011</v>
      </c>
      <c r="G37">
        <f t="shared" si="3"/>
        <v>2034</v>
      </c>
      <c r="H37" s="4" t="e">
        <f t="shared" si="4"/>
        <v>#REF!</v>
      </c>
      <c r="I37" s="4" t="e">
        <f t="shared" si="1"/>
        <v>#REF!</v>
      </c>
      <c r="J37" t="e">
        <f t="shared" si="2"/>
        <v>#REF!</v>
      </c>
    </row>
    <row r="38" spans="1:10">
      <c r="A38" s="2">
        <v>40738</v>
      </c>
      <c r="B38">
        <f>'[1]Average Retail Fuel Prices'!E39</f>
        <v>2.0699999999999998</v>
      </c>
      <c r="C38" s="3">
        <f t="shared" si="5"/>
        <v>0.5770839141343741</v>
      </c>
      <c r="D38" t="e">
        <f>C38*LOOKUP(E38,#REF!,#REF!)</f>
        <v>#REF!</v>
      </c>
      <c r="E38">
        <v>2011</v>
      </c>
      <c r="G38">
        <f t="shared" si="3"/>
        <v>2035</v>
      </c>
      <c r="H38" s="4" t="e">
        <f t="shared" si="4"/>
        <v>#REF!</v>
      </c>
      <c r="I38" s="4" t="e">
        <f t="shared" si="1"/>
        <v>#REF!</v>
      </c>
      <c r="J38" t="e">
        <f t="shared" si="2"/>
        <v>#REF!</v>
      </c>
    </row>
    <row r="39" spans="1:10">
      <c r="A39" s="2">
        <v>40816</v>
      </c>
      <c r="B39">
        <f>'[1]Average Retail Fuel Prices'!E40</f>
        <v>2.09</v>
      </c>
      <c r="C39" s="3">
        <f t="shared" si="5"/>
        <v>0.58265960412601048</v>
      </c>
      <c r="D39" t="e">
        <f>C39*LOOKUP(E39,#REF!,#REF!)</f>
        <v>#REF!</v>
      </c>
      <c r="E39">
        <v>2011</v>
      </c>
      <c r="G39">
        <f t="shared" si="3"/>
        <v>2036</v>
      </c>
      <c r="H39" s="4" t="e">
        <f t="shared" si="4"/>
        <v>#REF!</v>
      </c>
      <c r="I39" s="4" t="e">
        <f t="shared" si="1"/>
        <v>#REF!</v>
      </c>
      <c r="J39" t="e">
        <f t="shared" si="2"/>
        <v>#REF!</v>
      </c>
    </row>
    <row r="40" spans="1:10">
      <c r="A40" s="2">
        <v>40921</v>
      </c>
      <c r="B40">
        <f>'[1]Average Retail Fuel Prices'!E41</f>
        <v>2.13</v>
      </c>
      <c r="C40" s="3">
        <f t="shared" si="5"/>
        <v>0.59381098410928346</v>
      </c>
      <c r="D40" t="e">
        <f>C40*LOOKUP(E40,#REF!,#REF!)</f>
        <v>#REF!</v>
      </c>
      <c r="E40">
        <v>2012</v>
      </c>
      <c r="G40">
        <f t="shared" si="3"/>
        <v>2037</v>
      </c>
      <c r="H40" s="4" t="e">
        <f t="shared" si="4"/>
        <v>#REF!</v>
      </c>
      <c r="I40" s="4" t="e">
        <f t="shared" si="1"/>
        <v>#REF!</v>
      </c>
      <c r="J40" t="e">
        <f t="shared" si="2"/>
        <v>#REF!</v>
      </c>
    </row>
    <row r="41" spans="1:10">
      <c r="A41" s="2">
        <v>40998</v>
      </c>
      <c r="B41">
        <f>'[1]Average Retail Fuel Prices'!E42</f>
        <v>2.08</v>
      </c>
      <c r="C41" s="3">
        <f t="shared" si="5"/>
        <v>0.5798717591301924</v>
      </c>
      <c r="D41" t="e">
        <f>C41*LOOKUP(E41,#REF!,#REF!)</f>
        <v>#REF!</v>
      </c>
      <c r="E41">
        <v>2012</v>
      </c>
      <c r="G41">
        <f t="shared" si="3"/>
        <v>2038</v>
      </c>
      <c r="H41" s="4" t="e">
        <f t="shared" si="4"/>
        <v>#REF!</v>
      </c>
      <c r="I41" s="4" t="e">
        <f t="shared" si="1"/>
        <v>#REF!</v>
      </c>
      <c r="J41" t="e">
        <f t="shared" si="2"/>
        <v>#REF!</v>
      </c>
    </row>
    <row r="42" spans="1:10">
      <c r="A42" s="2">
        <v>41103</v>
      </c>
      <c r="B42">
        <f>'[1]Average Retail Fuel Prices'!E43</f>
        <v>2.0499999999999998</v>
      </c>
      <c r="C42" s="3">
        <f t="shared" si="5"/>
        <v>0.57150822414273761</v>
      </c>
      <c r="D42" t="e">
        <f>C42*LOOKUP(E42,#REF!,#REF!)</f>
        <v>#REF!</v>
      </c>
      <c r="E42">
        <v>2012</v>
      </c>
      <c r="G42">
        <f t="shared" si="3"/>
        <v>2039</v>
      </c>
      <c r="H42" s="4" t="e">
        <f t="shared" si="4"/>
        <v>#REF!</v>
      </c>
      <c r="I42" s="4" t="e">
        <f t="shared" si="1"/>
        <v>#REF!</v>
      </c>
      <c r="J42" t="e">
        <f t="shared" si="2"/>
        <v>#REF!</v>
      </c>
    </row>
    <row r="43" spans="1:10">
      <c r="A43" s="2">
        <v>41180</v>
      </c>
      <c r="B43">
        <f>'[1]Average Retail Fuel Prices'!E44</f>
        <v>2.12</v>
      </c>
      <c r="C43" s="3">
        <f t="shared" si="5"/>
        <v>0.59102313911346527</v>
      </c>
      <c r="D43" t="e">
        <f>C43*LOOKUP(E43,#REF!,#REF!)</f>
        <v>#REF!</v>
      </c>
      <c r="E43">
        <v>2012</v>
      </c>
      <c r="G43">
        <f t="shared" si="3"/>
        <v>2040</v>
      </c>
      <c r="H43" s="4" t="e">
        <f t="shared" si="4"/>
        <v>#REF!</v>
      </c>
      <c r="I43" s="4" t="e">
        <f t="shared" si="1"/>
        <v>#REF!</v>
      </c>
      <c r="J43" t="e">
        <f t="shared" si="2"/>
        <v>#REF!</v>
      </c>
    </row>
    <row r="44" spans="1:10">
      <c r="A44" s="2">
        <v>41284</v>
      </c>
      <c r="B44">
        <f>'[1]Average Retail Fuel Prices'!E45</f>
        <v>2.1</v>
      </c>
      <c r="C44" s="3">
        <f t="shared" si="5"/>
        <v>0.58544744912182878</v>
      </c>
      <c r="D44" t="e">
        <f>C44*LOOKUP(E44,#REF!,#REF!)</f>
        <v>#REF!</v>
      </c>
      <c r="E44">
        <v>2013</v>
      </c>
    </row>
    <row r="45" spans="1:10">
      <c r="A45" s="2">
        <v>41362</v>
      </c>
      <c r="B45">
        <f>'[1]Average Retail Fuel Prices'!E46</f>
        <v>2.1</v>
      </c>
      <c r="C45" s="3">
        <f t="shared" si="5"/>
        <v>0.58544744912182878</v>
      </c>
      <c r="D45" t="e">
        <f>C45*LOOKUP(E45,#REF!,#REF!)</f>
        <v>#REF!</v>
      </c>
      <c r="E45">
        <v>2013</v>
      </c>
      <c r="H45">
        <v>3.4000000000000002E-2</v>
      </c>
      <c r="I45" s="1" t="s">
        <v>2</v>
      </c>
    </row>
    <row r="46" spans="1:10">
      <c r="A46" s="2">
        <v>41467</v>
      </c>
      <c r="B46">
        <f>'[1]Average Retail Fuel Prices'!E47</f>
        <v>2.14</v>
      </c>
      <c r="C46" s="3">
        <f t="shared" si="5"/>
        <v>0.59659882910510176</v>
      </c>
      <c r="D46" t="e">
        <f>C46*LOOKUP(E46,#REF!,#REF!)</f>
        <v>#REF!</v>
      </c>
      <c r="E46">
        <v>2013</v>
      </c>
    </row>
    <row r="47" spans="1:10">
      <c r="A47" s="2">
        <v>41551</v>
      </c>
      <c r="B47">
        <f>'[1]Average Retail Fuel Prices'!E48</f>
        <v>2.09</v>
      </c>
      <c r="C47" s="3">
        <f t="shared" si="5"/>
        <v>0.58265960412601048</v>
      </c>
      <c r="D47" t="e">
        <f>C47*LOOKUP(E47,#REF!,#REF!)</f>
        <v>#REF!</v>
      </c>
      <c r="E47">
        <v>2013</v>
      </c>
    </row>
    <row r="48" spans="1:10">
      <c r="A48" s="2">
        <v>41640</v>
      </c>
      <c r="B48">
        <f>'[1]Average Retail Fuel Prices'!E49</f>
        <v>2.09</v>
      </c>
      <c r="C48" s="3">
        <f t="shared" si="5"/>
        <v>0.58265960412601048</v>
      </c>
      <c r="D48" t="e">
        <f>C48*LOOKUP(E48,#REF!,#REF!)</f>
        <v>#REF!</v>
      </c>
      <c r="E48">
        <v>2014</v>
      </c>
    </row>
    <row r="49" spans="1:8">
      <c r="A49" s="2">
        <v>41730</v>
      </c>
      <c r="B49">
        <f>'[1]Average Retail Fuel Prices'!E50</f>
        <v>2.15</v>
      </c>
      <c r="C49" s="3">
        <f t="shared" si="5"/>
        <v>0.59938667410091995</v>
      </c>
      <c r="D49" t="e">
        <f>C49*LOOKUP(E49,#REF!,#REF!)</f>
        <v>#REF!</v>
      </c>
      <c r="E49">
        <v>2014</v>
      </c>
    </row>
    <row r="50" spans="1:8">
      <c r="A50" s="2">
        <v>41821</v>
      </c>
      <c r="B50">
        <f>'[1]Average Retail Fuel Prices'!E51</f>
        <v>2.17</v>
      </c>
      <c r="C50" s="3">
        <f t="shared" si="5"/>
        <v>0.60496236409255644</v>
      </c>
      <c r="D50" t="e">
        <f>C50*LOOKUP(E50,#REF!,#REF!)</f>
        <v>#REF!</v>
      </c>
      <c r="E50">
        <v>2014</v>
      </c>
    </row>
    <row r="51" spans="1:8">
      <c r="A51" s="2">
        <v>41913</v>
      </c>
      <c r="B51">
        <f>'[1]Average Retail Fuel Prices'!E52</f>
        <v>2.16</v>
      </c>
      <c r="C51" s="3">
        <f t="shared" si="5"/>
        <v>0.60217451909673825</v>
      </c>
      <c r="D51" t="e">
        <f>C51*LOOKUP(E51,#REF!,#REF!)</f>
        <v>#REF!</v>
      </c>
      <c r="E51">
        <v>2014</v>
      </c>
    </row>
    <row r="52" spans="1:8">
      <c r="A52" s="2">
        <v>42005</v>
      </c>
      <c r="B52">
        <f>'[1]Average Retail Fuel Prices'!E53</f>
        <v>2.11</v>
      </c>
      <c r="C52" s="3">
        <f t="shared" si="5"/>
        <v>0.58823529411764697</v>
      </c>
      <c r="D52" t="e">
        <f>C52*LOOKUP(E52,#REF!,#REF!)</f>
        <v>#REF!</v>
      </c>
      <c r="E52">
        <v>2015</v>
      </c>
    </row>
    <row r="53" spans="1:8">
      <c r="A53" s="2">
        <v>42095</v>
      </c>
      <c r="B53">
        <f>'[1]Average Retail Fuel Prices'!E54</f>
        <v>2.09</v>
      </c>
      <c r="C53" s="3">
        <f t="shared" si="5"/>
        <v>0.58265960412601048</v>
      </c>
      <c r="D53" t="e">
        <f>C53*LOOKUP(E53,#REF!,#REF!)</f>
        <v>#REF!</v>
      </c>
      <c r="E53">
        <v>2015</v>
      </c>
    </row>
    <row r="54" spans="1:8">
      <c r="A54" s="2">
        <v>42370</v>
      </c>
      <c r="C54" s="3"/>
      <c r="D54" s="3" t="e">
        <f t="shared" ref="D54:D78" si="6">(D53*$H$60)+D53</f>
        <v>#REF!</v>
      </c>
      <c r="E54">
        <v>2016</v>
      </c>
    </row>
    <row r="55" spans="1:8">
      <c r="A55" s="2">
        <f t="shared" ref="A55:A78" si="7">A54+365.25</f>
        <v>42735.25</v>
      </c>
      <c r="C55" s="3"/>
      <c r="D55" s="3" t="e">
        <f t="shared" si="6"/>
        <v>#REF!</v>
      </c>
      <c r="E55">
        <f t="shared" ref="E55:E78" si="8">E54+1</f>
        <v>2017</v>
      </c>
    </row>
    <row r="56" spans="1:8">
      <c r="A56" s="2">
        <f t="shared" si="7"/>
        <v>43100.5</v>
      </c>
      <c r="C56" s="3"/>
      <c r="D56" s="3" t="e">
        <f t="shared" si="6"/>
        <v>#REF!</v>
      </c>
      <c r="E56">
        <f t="shared" si="8"/>
        <v>2018</v>
      </c>
    </row>
    <row r="57" spans="1:8">
      <c r="A57" s="2">
        <f t="shared" si="7"/>
        <v>43465.75</v>
      </c>
      <c r="C57" s="3"/>
      <c r="D57" s="3" t="e">
        <f t="shared" si="6"/>
        <v>#REF!</v>
      </c>
      <c r="E57">
        <f t="shared" si="8"/>
        <v>2019</v>
      </c>
    </row>
    <row r="58" spans="1:8">
      <c r="A58" s="2">
        <f t="shared" si="7"/>
        <v>43831</v>
      </c>
      <c r="C58" s="3"/>
      <c r="D58" s="3" t="e">
        <f t="shared" si="6"/>
        <v>#REF!</v>
      </c>
      <c r="E58">
        <f t="shared" si="8"/>
        <v>2020</v>
      </c>
    </row>
    <row r="59" spans="1:8">
      <c r="A59" s="2">
        <f t="shared" si="7"/>
        <v>44196.25</v>
      </c>
      <c r="C59" s="3"/>
      <c r="D59" s="3" t="e">
        <f t="shared" si="6"/>
        <v>#REF!</v>
      </c>
      <c r="E59">
        <f t="shared" si="8"/>
        <v>2021</v>
      </c>
      <c r="H59" s="1" t="s">
        <v>1</v>
      </c>
    </row>
    <row r="60" spans="1:8">
      <c r="A60" s="2">
        <f t="shared" si="7"/>
        <v>44561.5</v>
      </c>
      <c r="C60" s="3"/>
      <c r="D60" s="3" t="e">
        <f t="shared" si="6"/>
        <v>#REF!</v>
      </c>
      <c r="E60">
        <f t="shared" si="8"/>
        <v>2022</v>
      </c>
      <c r="H60" s="5">
        <v>3.9740000000000001E-3</v>
      </c>
    </row>
    <row r="61" spans="1:8">
      <c r="A61" s="2">
        <f t="shared" si="7"/>
        <v>44926.75</v>
      </c>
      <c r="C61" s="3"/>
      <c r="D61" s="3" t="e">
        <f t="shared" si="6"/>
        <v>#REF!</v>
      </c>
      <c r="E61">
        <f t="shared" si="8"/>
        <v>2023</v>
      </c>
    </row>
    <row r="62" spans="1:8">
      <c r="A62" s="2">
        <f t="shared" si="7"/>
        <v>45292</v>
      </c>
      <c r="C62" s="3"/>
      <c r="D62" s="3" t="e">
        <f t="shared" si="6"/>
        <v>#REF!</v>
      </c>
      <c r="E62">
        <f t="shared" si="8"/>
        <v>2024</v>
      </c>
    </row>
    <row r="63" spans="1:8">
      <c r="A63" s="2">
        <f t="shared" si="7"/>
        <v>45657.25</v>
      </c>
      <c r="C63" s="3"/>
      <c r="D63" s="3" t="e">
        <f t="shared" si="6"/>
        <v>#REF!</v>
      </c>
      <c r="E63">
        <f t="shared" si="8"/>
        <v>2025</v>
      </c>
    </row>
    <row r="64" spans="1:8">
      <c r="A64" s="2">
        <f t="shared" si="7"/>
        <v>46022.5</v>
      </c>
      <c r="C64" s="3"/>
      <c r="D64" s="3" t="e">
        <f t="shared" si="6"/>
        <v>#REF!</v>
      </c>
      <c r="E64">
        <f t="shared" si="8"/>
        <v>2026</v>
      </c>
    </row>
    <row r="65" spans="1:5">
      <c r="A65" s="2">
        <f t="shared" si="7"/>
        <v>46387.75</v>
      </c>
      <c r="B65" s="4"/>
      <c r="C65" s="3"/>
      <c r="D65" s="3" t="e">
        <f t="shared" si="6"/>
        <v>#REF!</v>
      </c>
      <c r="E65">
        <f t="shared" si="8"/>
        <v>2027</v>
      </c>
    </row>
    <row r="66" spans="1:5">
      <c r="A66" s="2">
        <f t="shared" si="7"/>
        <v>46753</v>
      </c>
      <c r="C66" s="3"/>
      <c r="D66" s="3" t="e">
        <f t="shared" si="6"/>
        <v>#REF!</v>
      </c>
      <c r="E66">
        <f t="shared" si="8"/>
        <v>2028</v>
      </c>
    </row>
    <row r="67" spans="1:5">
      <c r="A67" s="2">
        <f t="shared" si="7"/>
        <v>47118.25</v>
      </c>
      <c r="C67" s="3"/>
      <c r="D67" s="3" t="e">
        <f t="shared" si="6"/>
        <v>#REF!</v>
      </c>
      <c r="E67">
        <f t="shared" si="8"/>
        <v>2029</v>
      </c>
    </row>
    <row r="68" spans="1:5">
      <c r="A68" s="2">
        <f t="shared" si="7"/>
        <v>47483.5</v>
      </c>
      <c r="C68" s="3"/>
      <c r="D68" s="3" t="e">
        <f t="shared" si="6"/>
        <v>#REF!</v>
      </c>
      <c r="E68">
        <f t="shared" si="8"/>
        <v>2030</v>
      </c>
    </row>
    <row r="69" spans="1:5">
      <c r="A69" s="2">
        <f t="shared" si="7"/>
        <v>47848.75</v>
      </c>
      <c r="C69" s="3"/>
      <c r="D69" s="3" t="e">
        <f t="shared" si="6"/>
        <v>#REF!</v>
      </c>
      <c r="E69">
        <f t="shared" si="8"/>
        <v>2031</v>
      </c>
    </row>
    <row r="70" spans="1:5">
      <c r="A70" s="2">
        <f t="shared" si="7"/>
        <v>48214</v>
      </c>
      <c r="C70" s="3"/>
      <c r="D70" s="3" t="e">
        <f t="shared" si="6"/>
        <v>#REF!</v>
      </c>
      <c r="E70">
        <f t="shared" si="8"/>
        <v>2032</v>
      </c>
    </row>
    <row r="71" spans="1:5">
      <c r="A71" s="2">
        <f t="shared" si="7"/>
        <v>48579.25</v>
      </c>
      <c r="C71" s="3"/>
      <c r="D71" s="3" t="e">
        <f t="shared" si="6"/>
        <v>#REF!</v>
      </c>
      <c r="E71">
        <f t="shared" si="8"/>
        <v>2033</v>
      </c>
    </row>
    <row r="72" spans="1:5">
      <c r="A72" s="2">
        <f t="shared" si="7"/>
        <v>48944.5</v>
      </c>
      <c r="C72" s="3"/>
      <c r="D72" s="3" t="e">
        <f t="shared" si="6"/>
        <v>#REF!</v>
      </c>
      <c r="E72">
        <f t="shared" si="8"/>
        <v>2034</v>
      </c>
    </row>
    <row r="73" spans="1:5">
      <c r="A73" s="2">
        <f t="shared" si="7"/>
        <v>49309.75</v>
      </c>
      <c r="C73" s="3"/>
      <c r="D73" s="3" t="e">
        <f t="shared" si="6"/>
        <v>#REF!</v>
      </c>
      <c r="E73">
        <f t="shared" si="8"/>
        <v>2035</v>
      </c>
    </row>
    <row r="74" spans="1:5">
      <c r="A74" s="2">
        <f t="shared" si="7"/>
        <v>49675</v>
      </c>
      <c r="C74" s="3"/>
      <c r="D74" s="3" t="e">
        <f t="shared" si="6"/>
        <v>#REF!</v>
      </c>
      <c r="E74">
        <f t="shared" si="8"/>
        <v>2036</v>
      </c>
    </row>
    <row r="75" spans="1:5">
      <c r="A75" s="2">
        <f t="shared" si="7"/>
        <v>50040.25</v>
      </c>
      <c r="C75" s="3"/>
      <c r="D75" s="3" t="e">
        <f t="shared" si="6"/>
        <v>#REF!</v>
      </c>
      <c r="E75">
        <f t="shared" si="8"/>
        <v>2037</v>
      </c>
    </row>
    <row r="76" spans="1:5">
      <c r="A76" s="2">
        <f t="shared" si="7"/>
        <v>50405.5</v>
      </c>
      <c r="C76" s="3"/>
      <c r="D76" s="3" t="e">
        <f t="shared" si="6"/>
        <v>#REF!</v>
      </c>
      <c r="E76">
        <f t="shared" si="8"/>
        <v>2038</v>
      </c>
    </row>
    <row r="77" spans="1:5">
      <c r="A77" s="2">
        <f t="shared" si="7"/>
        <v>50770.75</v>
      </c>
      <c r="C77" s="3"/>
      <c r="D77" s="3" t="e">
        <f t="shared" si="6"/>
        <v>#REF!</v>
      </c>
      <c r="E77">
        <f t="shared" si="8"/>
        <v>2039</v>
      </c>
    </row>
    <row r="78" spans="1:5">
      <c r="A78" s="2">
        <f t="shared" si="7"/>
        <v>51136</v>
      </c>
      <c r="C78" s="3"/>
      <c r="D78" s="3" t="e">
        <f t="shared" si="6"/>
        <v>#REF!</v>
      </c>
      <c r="E78">
        <f t="shared" si="8"/>
        <v>2040</v>
      </c>
    </row>
    <row r="79" spans="1:5">
      <c r="A79" s="2"/>
    </row>
    <row r="80" spans="1:5">
      <c r="C80">
        <v>3.5870000000000002</v>
      </c>
      <c r="D80" s="1" t="s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B2" sqref="B2"/>
    </sheetView>
  </sheetViews>
  <sheetFormatPr baseColWidth="10" defaultColWidth="8.83203125" defaultRowHeight="12" x14ac:dyDescent="0"/>
  <cols>
    <col min="1" max="2" width="9.83203125" style="8" bestFit="1" customWidth="1"/>
    <col min="3" max="256" width="8.83203125" style="8"/>
    <col min="257" max="258" width="9.83203125" style="8" bestFit="1" customWidth="1"/>
    <col min="259" max="512" width="8.83203125" style="8"/>
    <col min="513" max="514" width="9.83203125" style="8" bestFit="1" customWidth="1"/>
    <col min="515" max="768" width="8.83203125" style="8"/>
    <col min="769" max="770" width="9.83203125" style="8" bestFit="1" customWidth="1"/>
    <col min="771" max="1024" width="8.83203125" style="8"/>
    <col min="1025" max="1026" width="9.83203125" style="8" bestFit="1" customWidth="1"/>
    <col min="1027" max="1280" width="8.83203125" style="8"/>
    <col min="1281" max="1282" width="9.83203125" style="8" bestFit="1" customWidth="1"/>
    <col min="1283" max="1536" width="8.83203125" style="8"/>
    <col min="1537" max="1538" width="9.83203125" style="8" bestFit="1" customWidth="1"/>
    <col min="1539" max="1792" width="8.83203125" style="8"/>
    <col min="1793" max="1794" width="9.83203125" style="8" bestFit="1" customWidth="1"/>
    <col min="1795" max="2048" width="8.83203125" style="8"/>
    <col min="2049" max="2050" width="9.83203125" style="8" bestFit="1" customWidth="1"/>
    <col min="2051" max="2304" width="8.83203125" style="8"/>
    <col min="2305" max="2306" width="9.83203125" style="8" bestFit="1" customWidth="1"/>
    <col min="2307" max="2560" width="8.83203125" style="8"/>
    <col min="2561" max="2562" width="9.83203125" style="8" bestFit="1" customWidth="1"/>
    <col min="2563" max="2816" width="8.83203125" style="8"/>
    <col min="2817" max="2818" width="9.83203125" style="8" bestFit="1" customWidth="1"/>
    <col min="2819" max="3072" width="8.83203125" style="8"/>
    <col min="3073" max="3074" width="9.83203125" style="8" bestFit="1" customWidth="1"/>
    <col min="3075" max="3328" width="8.83203125" style="8"/>
    <col min="3329" max="3330" width="9.83203125" style="8" bestFit="1" customWidth="1"/>
    <col min="3331" max="3584" width="8.83203125" style="8"/>
    <col min="3585" max="3586" width="9.83203125" style="8" bestFit="1" customWidth="1"/>
    <col min="3587" max="3840" width="8.83203125" style="8"/>
    <col min="3841" max="3842" width="9.83203125" style="8" bestFit="1" customWidth="1"/>
    <col min="3843" max="4096" width="8.83203125" style="8"/>
    <col min="4097" max="4098" width="9.83203125" style="8" bestFit="1" customWidth="1"/>
    <col min="4099" max="4352" width="8.83203125" style="8"/>
    <col min="4353" max="4354" width="9.83203125" style="8" bestFit="1" customWidth="1"/>
    <col min="4355" max="4608" width="8.83203125" style="8"/>
    <col min="4609" max="4610" width="9.83203125" style="8" bestFit="1" customWidth="1"/>
    <col min="4611" max="4864" width="8.83203125" style="8"/>
    <col min="4865" max="4866" width="9.83203125" style="8" bestFit="1" customWidth="1"/>
    <col min="4867" max="5120" width="8.83203125" style="8"/>
    <col min="5121" max="5122" width="9.83203125" style="8" bestFit="1" customWidth="1"/>
    <col min="5123" max="5376" width="8.83203125" style="8"/>
    <col min="5377" max="5378" width="9.83203125" style="8" bestFit="1" customWidth="1"/>
    <col min="5379" max="5632" width="8.83203125" style="8"/>
    <col min="5633" max="5634" width="9.83203125" style="8" bestFit="1" customWidth="1"/>
    <col min="5635" max="5888" width="8.83203125" style="8"/>
    <col min="5889" max="5890" width="9.83203125" style="8" bestFit="1" customWidth="1"/>
    <col min="5891" max="6144" width="8.83203125" style="8"/>
    <col min="6145" max="6146" width="9.83203125" style="8" bestFit="1" customWidth="1"/>
    <col min="6147" max="6400" width="8.83203125" style="8"/>
    <col min="6401" max="6402" width="9.83203125" style="8" bestFit="1" customWidth="1"/>
    <col min="6403" max="6656" width="8.83203125" style="8"/>
    <col min="6657" max="6658" width="9.83203125" style="8" bestFit="1" customWidth="1"/>
    <col min="6659" max="6912" width="8.83203125" style="8"/>
    <col min="6913" max="6914" width="9.83203125" style="8" bestFit="1" customWidth="1"/>
    <col min="6915" max="7168" width="8.83203125" style="8"/>
    <col min="7169" max="7170" width="9.83203125" style="8" bestFit="1" customWidth="1"/>
    <col min="7171" max="7424" width="8.83203125" style="8"/>
    <col min="7425" max="7426" width="9.83203125" style="8" bestFit="1" customWidth="1"/>
    <col min="7427" max="7680" width="8.83203125" style="8"/>
    <col min="7681" max="7682" width="9.83203125" style="8" bestFit="1" customWidth="1"/>
    <col min="7683" max="7936" width="8.83203125" style="8"/>
    <col min="7937" max="7938" width="9.83203125" style="8" bestFit="1" customWidth="1"/>
    <col min="7939" max="8192" width="8.83203125" style="8"/>
    <col min="8193" max="8194" width="9.83203125" style="8" bestFit="1" customWidth="1"/>
    <col min="8195" max="8448" width="8.83203125" style="8"/>
    <col min="8449" max="8450" width="9.83203125" style="8" bestFit="1" customWidth="1"/>
    <col min="8451" max="8704" width="8.83203125" style="8"/>
    <col min="8705" max="8706" width="9.83203125" style="8" bestFit="1" customWidth="1"/>
    <col min="8707" max="8960" width="8.83203125" style="8"/>
    <col min="8961" max="8962" width="9.83203125" style="8" bestFit="1" customWidth="1"/>
    <col min="8963" max="9216" width="8.83203125" style="8"/>
    <col min="9217" max="9218" width="9.83203125" style="8" bestFit="1" customWidth="1"/>
    <col min="9219" max="9472" width="8.83203125" style="8"/>
    <col min="9473" max="9474" width="9.83203125" style="8" bestFit="1" customWidth="1"/>
    <col min="9475" max="9728" width="8.83203125" style="8"/>
    <col min="9729" max="9730" width="9.83203125" style="8" bestFit="1" customWidth="1"/>
    <col min="9731" max="9984" width="8.83203125" style="8"/>
    <col min="9985" max="9986" width="9.83203125" style="8" bestFit="1" customWidth="1"/>
    <col min="9987" max="10240" width="8.83203125" style="8"/>
    <col min="10241" max="10242" width="9.83203125" style="8" bestFit="1" customWidth="1"/>
    <col min="10243" max="10496" width="8.83203125" style="8"/>
    <col min="10497" max="10498" width="9.83203125" style="8" bestFit="1" customWidth="1"/>
    <col min="10499" max="10752" width="8.83203125" style="8"/>
    <col min="10753" max="10754" width="9.83203125" style="8" bestFit="1" customWidth="1"/>
    <col min="10755" max="11008" width="8.83203125" style="8"/>
    <col min="11009" max="11010" width="9.83203125" style="8" bestFit="1" customWidth="1"/>
    <col min="11011" max="11264" width="8.83203125" style="8"/>
    <col min="11265" max="11266" width="9.83203125" style="8" bestFit="1" customWidth="1"/>
    <col min="11267" max="11520" width="8.83203125" style="8"/>
    <col min="11521" max="11522" width="9.83203125" style="8" bestFit="1" customWidth="1"/>
    <col min="11523" max="11776" width="8.83203125" style="8"/>
    <col min="11777" max="11778" width="9.83203125" style="8" bestFit="1" customWidth="1"/>
    <col min="11779" max="12032" width="8.83203125" style="8"/>
    <col min="12033" max="12034" width="9.83203125" style="8" bestFit="1" customWidth="1"/>
    <col min="12035" max="12288" width="8.83203125" style="8"/>
    <col min="12289" max="12290" width="9.83203125" style="8" bestFit="1" customWidth="1"/>
    <col min="12291" max="12544" width="8.83203125" style="8"/>
    <col min="12545" max="12546" width="9.83203125" style="8" bestFit="1" customWidth="1"/>
    <col min="12547" max="12800" width="8.83203125" style="8"/>
    <col min="12801" max="12802" width="9.83203125" style="8" bestFit="1" customWidth="1"/>
    <col min="12803" max="13056" width="8.83203125" style="8"/>
    <col min="13057" max="13058" width="9.83203125" style="8" bestFit="1" customWidth="1"/>
    <col min="13059" max="13312" width="8.83203125" style="8"/>
    <col min="13313" max="13314" width="9.83203125" style="8" bestFit="1" customWidth="1"/>
    <col min="13315" max="13568" width="8.83203125" style="8"/>
    <col min="13569" max="13570" width="9.83203125" style="8" bestFit="1" customWidth="1"/>
    <col min="13571" max="13824" width="8.83203125" style="8"/>
    <col min="13825" max="13826" width="9.83203125" style="8" bestFit="1" customWidth="1"/>
    <col min="13827" max="14080" width="8.83203125" style="8"/>
    <col min="14081" max="14082" width="9.83203125" style="8" bestFit="1" customWidth="1"/>
    <col min="14083" max="14336" width="8.83203125" style="8"/>
    <col min="14337" max="14338" width="9.83203125" style="8" bestFit="1" customWidth="1"/>
    <col min="14339" max="14592" width="8.83203125" style="8"/>
    <col min="14593" max="14594" width="9.83203125" style="8" bestFit="1" customWidth="1"/>
    <col min="14595" max="14848" width="8.83203125" style="8"/>
    <col min="14849" max="14850" width="9.83203125" style="8" bestFit="1" customWidth="1"/>
    <col min="14851" max="15104" width="8.83203125" style="8"/>
    <col min="15105" max="15106" width="9.83203125" style="8" bestFit="1" customWidth="1"/>
    <col min="15107" max="15360" width="8.83203125" style="8"/>
    <col min="15361" max="15362" width="9.83203125" style="8" bestFit="1" customWidth="1"/>
    <col min="15363" max="15616" width="8.83203125" style="8"/>
    <col min="15617" max="15618" width="9.83203125" style="8" bestFit="1" customWidth="1"/>
    <col min="15619" max="15872" width="8.83203125" style="8"/>
    <col min="15873" max="15874" width="9.83203125" style="8" bestFit="1" customWidth="1"/>
    <col min="15875" max="16128" width="8.83203125" style="8"/>
    <col min="16129" max="16130" width="9.83203125" style="8" bestFit="1" customWidth="1"/>
    <col min="16131" max="16384" width="8.83203125" style="8"/>
  </cols>
  <sheetData>
    <row r="1" spans="1:4" s="8" customFormat="1" ht="16" thickBot="1">
      <c r="A1" s="19"/>
      <c r="B1" s="18" t="s">
        <v>10</v>
      </c>
    </row>
    <row r="2" spans="1:4" s="8" customFormat="1" ht="14">
      <c r="A2" s="17">
        <v>1960</v>
      </c>
      <c r="B2" s="16">
        <f>1/C2</f>
        <v>0.13568521031207598</v>
      </c>
      <c r="C2" s="8">
        <v>7.37</v>
      </c>
      <c r="D2" s="8">
        <f>1/B2</f>
        <v>7.37</v>
      </c>
    </row>
    <row r="3" spans="1:4" s="8" customFormat="1" ht="14">
      <c r="A3" s="12">
        <f>A2+1</f>
        <v>1961</v>
      </c>
      <c r="B3" s="15">
        <f>1/C3</f>
        <v>0.13717421124828533</v>
      </c>
      <c r="C3" s="8">
        <v>7.29</v>
      </c>
      <c r="D3" s="8">
        <f>1/B3</f>
        <v>7.29</v>
      </c>
    </row>
    <row r="4" spans="1:4" s="8" customFormat="1" ht="14">
      <c r="A4" s="12">
        <f>A3+1</f>
        <v>1962</v>
      </c>
      <c r="B4" s="15">
        <f>1/C4</f>
        <v>0.13850415512465375</v>
      </c>
      <c r="C4" s="8">
        <v>7.22</v>
      </c>
      <c r="D4" s="8">
        <f>1/B4</f>
        <v>7.22</v>
      </c>
    </row>
    <row r="5" spans="1:4" s="8" customFormat="1" ht="14">
      <c r="A5" s="12">
        <f>A4+1</f>
        <v>1963</v>
      </c>
      <c r="B5" s="15">
        <f>1/C5</f>
        <v>0.14025245441795231</v>
      </c>
      <c r="C5" s="8">
        <v>7.13</v>
      </c>
      <c r="D5" s="8">
        <f>1/B5</f>
        <v>7.13</v>
      </c>
    </row>
    <row r="6" spans="1:4" s="8" customFormat="1" ht="14">
      <c r="A6" s="12">
        <f>A5+1</f>
        <v>1964</v>
      </c>
      <c r="B6" s="15">
        <f>1/C6</f>
        <v>0.14224751066856328</v>
      </c>
      <c r="C6" s="8">
        <v>7.03</v>
      </c>
      <c r="D6" s="8">
        <f>1/B6</f>
        <v>7.0300000000000011</v>
      </c>
    </row>
    <row r="7" spans="1:4" s="8" customFormat="1" ht="14">
      <c r="A7" s="12">
        <f>A6+1</f>
        <v>1965</v>
      </c>
      <c r="B7" s="15">
        <f>1/C7</f>
        <v>0.14450867052023122</v>
      </c>
      <c r="C7" s="8">
        <v>6.92</v>
      </c>
      <c r="D7" s="8">
        <f>1/B7</f>
        <v>6.919999999999999</v>
      </c>
    </row>
    <row r="8" spans="1:4" s="8" customFormat="1" ht="14">
      <c r="A8" s="12">
        <f>A7+1</f>
        <v>1966</v>
      </c>
      <c r="B8" s="15">
        <f>1/C8</f>
        <v>0.14858841010401189</v>
      </c>
      <c r="C8" s="8">
        <v>6.73</v>
      </c>
      <c r="D8" s="8">
        <f>1/B8</f>
        <v>6.73</v>
      </c>
    </row>
    <row r="9" spans="1:4" s="8" customFormat="1" ht="14">
      <c r="A9" s="12">
        <f>A8+1</f>
        <v>1967</v>
      </c>
      <c r="B9" s="15">
        <f>1/C9</f>
        <v>0.15313935681470137</v>
      </c>
      <c r="C9" s="8">
        <v>6.53</v>
      </c>
      <c r="D9" s="8">
        <f>1/B9</f>
        <v>6.53</v>
      </c>
    </row>
    <row r="10" spans="1:4" s="8" customFormat="1" ht="14">
      <c r="A10" s="12">
        <f>A9+1</f>
        <v>1968</v>
      </c>
      <c r="B10" s="15">
        <f>1/C10</f>
        <v>0.15948963317384371</v>
      </c>
      <c r="C10" s="8">
        <v>6.27</v>
      </c>
      <c r="D10" s="8">
        <f>1/B10</f>
        <v>6.27</v>
      </c>
    </row>
    <row r="11" spans="1:4" s="8" customFormat="1" ht="14">
      <c r="A11" s="12">
        <f>A10+1</f>
        <v>1969</v>
      </c>
      <c r="B11" s="15">
        <f>1/C11</f>
        <v>0.16835016835016833</v>
      </c>
      <c r="C11" s="8">
        <v>5.94</v>
      </c>
      <c r="D11" s="8">
        <f>1/B11</f>
        <v>5.94</v>
      </c>
    </row>
    <row r="12" spans="1:4" s="8" customFormat="1" ht="14">
      <c r="A12" s="12">
        <f>A11+1</f>
        <v>1970</v>
      </c>
      <c r="B12" s="15">
        <f>1/C12</f>
        <v>0.17793594306049823</v>
      </c>
      <c r="C12" s="8">
        <v>5.62</v>
      </c>
      <c r="D12" s="8">
        <f>1/B12</f>
        <v>5.62</v>
      </c>
    </row>
    <row r="13" spans="1:4" s="8" customFormat="1" ht="14">
      <c r="A13" s="12">
        <f>A12+1</f>
        <v>1971</v>
      </c>
      <c r="B13" s="15">
        <f>1/C13</f>
        <v>0.18587360594795541</v>
      </c>
      <c r="C13" s="8">
        <v>5.38</v>
      </c>
      <c r="D13" s="8">
        <f>1/B13</f>
        <v>5.38</v>
      </c>
    </row>
    <row r="14" spans="1:4" s="8" customFormat="1" ht="14">
      <c r="A14" s="12">
        <f>A13+1</f>
        <v>1972</v>
      </c>
      <c r="B14" s="15">
        <f>1/C14</f>
        <v>0.19157088122605365</v>
      </c>
      <c r="C14" s="8">
        <v>5.22</v>
      </c>
      <c r="D14" s="8">
        <f>1/B14</f>
        <v>5.22</v>
      </c>
    </row>
    <row r="15" spans="1:4" s="8" customFormat="1" ht="14">
      <c r="A15" s="12">
        <f>A14+1</f>
        <v>1973</v>
      </c>
      <c r="B15" s="15">
        <f>1/C15</f>
        <v>0.20366598778004072</v>
      </c>
      <c r="C15" s="8">
        <v>4.91</v>
      </c>
      <c r="D15" s="8">
        <f>1/B15</f>
        <v>4.91</v>
      </c>
    </row>
    <row r="16" spans="1:4" s="8" customFormat="1" ht="14">
      <c r="A16" s="12">
        <f>A15+1</f>
        <v>1974</v>
      </c>
      <c r="B16" s="15">
        <f>1/C16</f>
        <v>0.22624434389140272</v>
      </c>
      <c r="C16" s="8">
        <v>4.42</v>
      </c>
      <c r="D16" s="8">
        <f>1/B16</f>
        <v>4.42</v>
      </c>
    </row>
    <row r="17" spans="1:5" s="8" customFormat="1" ht="14">
      <c r="A17" s="12">
        <f>A16+1</f>
        <v>1975</v>
      </c>
      <c r="B17" s="15">
        <f>1/C17</f>
        <v>0.24691358024691359</v>
      </c>
      <c r="C17" s="8">
        <v>4.05</v>
      </c>
      <c r="D17" s="8">
        <f>1/B17</f>
        <v>4.05</v>
      </c>
    </row>
    <row r="18" spans="1:5" s="8" customFormat="1" ht="14">
      <c r="A18" s="12">
        <f>A17+1</f>
        <v>1976</v>
      </c>
      <c r="B18" s="15">
        <f>1/C18</f>
        <v>0.2610966057441253</v>
      </c>
      <c r="C18" s="8">
        <v>3.83</v>
      </c>
      <c r="D18" s="8">
        <f>1/B18</f>
        <v>3.8300000000000005</v>
      </c>
    </row>
    <row r="19" spans="1:5" s="8" customFormat="1" ht="14">
      <c r="A19" s="12">
        <f>A18+1</f>
        <v>1977</v>
      </c>
      <c r="B19" s="15">
        <f>1/C19</f>
        <v>0.27777777777777779</v>
      </c>
      <c r="C19" s="8">
        <v>3.6</v>
      </c>
      <c r="D19" s="8">
        <f>1/B19</f>
        <v>3.5999999999999996</v>
      </c>
    </row>
    <row r="20" spans="1:5" s="8" customFormat="1" ht="14">
      <c r="A20" s="12">
        <f>A19+1</f>
        <v>1978</v>
      </c>
      <c r="B20" s="15">
        <f>1/C20</f>
        <v>0.29940119760479045</v>
      </c>
      <c r="C20" s="8">
        <v>3.34</v>
      </c>
      <c r="D20" s="8">
        <f>1/B20</f>
        <v>3.34</v>
      </c>
    </row>
    <row r="21" spans="1:5" s="8" customFormat="1" ht="14">
      <c r="A21" s="12">
        <f>A20+1</f>
        <v>1979</v>
      </c>
      <c r="B21" s="15">
        <f>1/C21</f>
        <v>0.33333333333333331</v>
      </c>
      <c r="C21" s="8">
        <v>3</v>
      </c>
      <c r="D21" s="8">
        <f>1/B21</f>
        <v>3</v>
      </c>
    </row>
    <row r="22" spans="1:5" s="8" customFormat="1" ht="14">
      <c r="A22" s="12">
        <f>A21+1</f>
        <v>1980</v>
      </c>
      <c r="B22" s="11">
        <f>1/C22</f>
        <v>0.37735849056603776</v>
      </c>
      <c r="C22" s="8">
        <v>2.65</v>
      </c>
      <c r="D22" s="8">
        <f>1/B22</f>
        <v>2.65</v>
      </c>
    </row>
    <row r="23" spans="1:5" s="8" customFormat="1" ht="14">
      <c r="A23" s="12">
        <f>A22+1</f>
        <v>1981</v>
      </c>
      <c r="B23" s="11">
        <f>1/C23</f>
        <v>0.41666666666666669</v>
      </c>
      <c r="C23" s="8">
        <v>2.4</v>
      </c>
      <c r="D23" s="8">
        <f>1/B23</f>
        <v>2.4</v>
      </c>
    </row>
    <row r="24" spans="1:5" s="8" customFormat="1" ht="14">
      <c r="A24" s="12">
        <f>A23+1</f>
        <v>1982</v>
      </c>
      <c r="B24" s="11">
        <f>1/C24</f>
        <v>0.44247787610619471</v>
      </c>
      <c r="C24" s="8">
        <v>2.2599999999999998</v>
      </c>
      <c r="D24" s="8">
        <f>1/B24</f>
        <v>2.2599999999999998</v>
      </c>
    </row>
    <row r="25" spans="1:5" s="8" customFormat="1" ht="14">
      <c r="A25" s="12">
        <f>A24+1</f>
        <v>1983</v>
      </c>
      <c r="B25" s="11">
        <f>1/C25</f>
        <v>0.45662100456621008</v>
      </c>
      <c r="C25" s="8">
        <v>2.19</v>
      </c>
      <c r="D25" s="8">
        <f>1/B25</f>
        <v>2.19</v>
      </c>
    </row>
    <row r="26" spans="1:5" s="8" customFormat="1" ht="14">
      <c r="A26" s="12">
        <f>A25+1</f>
        <v>1984</v>
      </c>
      <c r="B26" s="11">
        <f>1/C26</f>
        <v>0.47619047619047616</v>
      </c>
      <c r="C26" s="8">
        <v>2.1</v>
      </c>
      <c r="D26" s="8">
        <f>1/B26</f>
        <v>2.1</v>
      </c>
    </row>
    <row r="27" spans="1:5" s="8" customFormat="1" ht="14">
      <c r="A27" s="12">
        <f>A26+1</f>
        <v>1985</v>
      </c>
      <c r="B27" s="11">
        <f>1/C27</f>
        <v>0.49261083743842371</v>
      </c>
      <c r="C27" s="8">
        <v>2.0299999999999998</v>
      </c>
      <c r="D27" s="8">
        <f>1/B27</f>
        <v>2.0299999999999998</v>
      </c>
      <c r="E27" s="14"/>
    </row>
    <row r="28" spans="1:5" s="8" customFormat="1" ht="14">
      <c r="A28" s="12">
        <f>A27+1</f>
        <v>1986</v>
      </c>
      <c r="B28" s="11">
        <f>1/C28</f>
        <v>0.50251256281407031</v>
      </c>
      <c r="C28" s="8">
        <v>1.99</v>
      </c>
      <c r="D28" s="8">
        <f>1/B28</f>
        <v>1.9900000000000002</v>
      </c>
    </row>
    <row r="29" spans="1:5" s="8" customFormat="1" ht="14">
      <c r="A29" s="12">
        <f>A28+1</f>
        <v>1987</v>
      </c>
      <c r="B29" s="11">
        <f>1/C29</f>
        <v>0.52083333333333337</v>
      </c>
      <c r="C29" s="8">
        <v>1.92</v>
      </c>
      <c r="D29" s="8">
        <f>1/B29</f>
        <v>1.92</v>
      </c>
    </row>
    <row r="30" spans="1:5" s="8" customFormat="1" ht="14">
      <c r="A30" s="12">
        <f>A29+1</f>
        <v>1988</v>
      </c>
      <c r="B30" s="11">
        <f>1/C30</f>
        <v>0.54347826086956519</v>
      </c>
      <c r="C30" s="8">
        <v>1.84</v>
      </c>
      <c r="D30" s="8">
        <f>1/B30</f>
        <v>1.84</v>
      </c>
    </row>
    <row r="31" spans="1:5" s="8" customFormat="1" ht="14">
      <c r="A31" s="12">
        <f>A30+1</f>
        <v>1989</v>
      </c>
      <c r="B31" s="11">
        <f>1/C31</f>
        <v>0.56818181818181823</v>
      </c>
      <c r="C31" s="8">
        <v>1.76</v>
      </c>
      <c r="D31" s="8">
        <f>1/B31</f>
        <v>1.7599999999999998</v>
      </c>
    </row>
    <row r="32" spans="1:5" s="8" customFormat="1" ht="14">
      <c r="A32" s="12">
        <f>A31+1</f>
        <v>1990</v>
      </c>
      <c r="B32" s="11">
        <f>1/C32</f>
        <v>0.5988023952095809</v>
      </c>
      <c r="C32" s="8">
        <v>1.67</v>
      </c>
      <c r="D32" s="8">
        <f>1/B32</f>
        <v>1.67</v>
      </c>
    </row>
    <row r="33" spans="1:4" s="8" customFormat="1" ht="14">
      <c r="A33" s="12">
        <f>A32+1</f>
        <v>1991</v>
      </c>
      <c r="B33" s="11">
        <f>1/C33</f>
        <v>0.625</v>
      </c>
      <c r="C33" s="8">
        <v>1.6</v>
      </c>
      <c r="D33" s="8">
        <f>1/B33</f>
        <v>1.6</v>
      </c>
    </row>
    <row r="34" spans="1:4" s="8" customFormat="1" ht="14">
      <c r="A34" s="12">
        <f>A33+1</f>
        <v>1992</v>
      </c>
      <c r="B34" s="11">
        <f>1/C34</f>
        <v>0.64516129032258063</v>
      </c>
      <c r="C34" s="8">
        <v>1.55</v>
      </c>
      <c r="D34" s="8">
        <f>1/B34</f>
        <v>1.55</v>
      </c>
    </row>
    <row r="35" spans="1:4" s="8" customFormat="1" ht="14">
      <c r="A35" s="12">
        <f>A34+1</f>
        <v>1993</v>
      </c>
      <c r="B35" s="11">
        <f>1/C35</f>
        <v>0.66225165562913912</v>
      </c>
      <c r="C35" s="8">
        <v>1.51</v>
      </c>
      <c r="D35" s="8">
        <f>1/B35</f>
        <v>1.5099999999999998</v>
      </c>
    </row>
    <row r="36" spans="1:4" s="8" customFormat="1" ht="14">
      <c r="A36" s="12">
        <f>A35+1</f>
        <v>1994</v>
      </c>
      <c r="B36" s="11">
        <f>1/C36</f>
        <v>0.68027210884353739</v>
      </c>
      <c r="C36" s="8">
        <v>1.47</v>
      </c>
      <c r="D36" s="8">
        <f>1/B36</f>
        <v>1.47</v>
      </c>
    </row>
    <row r="37" spans="1:4" s="8" customFormat="1" ht="14">
      <c r="A37" s="12">
        <f>A36+1</f>
        <v>1995</v>
      </c>
      <c r="B37" s="11">
        <f>1/C37</f>
        <v>0.69930069930069938</v>
      </c>
      <c r="C37" s="8">
        <v>1.43</v>
      </c>
      <c r="D37" s="8">
        <f>1/B37</f>
        <v>1.43</v>
      </c>
    </row>
    <row r="38" spans="1:4" s="8" customFormat="1" ht="14">
      <c r="A38" s="12">
        <f>A37+1</f>
        <v>1996</v>
      </c>
      <c r="B38" s="11">
        <f>1/C38</f>
        <v>0.71942446043165476</v>
      </c>
      <c r="C38" s="8">
        <v>1.39</v>
      </c>
      <c r="D38" s="8">
        <f>1/B38</f>
        <v>1.39</v>
      </c>
    </row>
    <row r="39" spans="1:4" s="8" customFormat="1" ht="14">
      <c r="A39" s="12">
        <f>A38+1</f>
        <v>1997</v>
      </c>
      <c r="B39" s="11">
        <f>1/C39</f>
        <v>0.73529411764705876</v>
      </c>
      <c r="C39" s="8">
        <v>1.36</v>
      </c>
      <c r="D39" s="8">
        <f>1/B39</f>
        <v>1.36</v>
      </c>
    </row>
    <row r="40" spans="1:4" s="8" customFormat="1" ht="14">
      <c r="A40" s="12">
        <f>A39+1</f>
        <v>1998</v>
      </c>
      <c r="B40" s="11">
        <f>1/C40</f>
        <v>0.74626865671641784</v>
      </c>
      <c r="C40" s="8">
        <v>1.34</v>
      </c>
      <c r="D40" s="8">
        <f>1/B40</f>
        <v>1.34</v>
      </c>
    </row>
    <row r="41" spans="1:4" s="8" customFormat="1" ht="14">
      <c r="A41" s="12">
        <f>A40+1</f>
        <v>1999</v>
      </c>
      <c r="B41" s="11">
        <f>1/C41</f>
        <v>0.76335877862595414</v>
      </c>
      <c r="C41" s="8">
        <v>1.31</v>
      </c>
      <c r="D41" s="8">
        <f>1/B41</f>
        <v>1.31</v>
      </c>
    </row>
    <row r="42" spans="1:4" s="8" customFormat="1" ht="14">
      <c r="A42" s="12">
        <f>A41+1</f>
        <v>2000</v>
      </c>
      <c r="B42" s="11">
        <f>1/C42</f>
        <v>0.78740157480314954</v>
      </c>
      <c r="C42" s="8">
        <v>1.27</v>
      </c>
      <c r="D42" s="8">
        <f>1/B42</f>
        <v>1.27</v>
      </c>
    </row>
    <row r="43" spans="1:4" s="8" customFormat="1" ht="14">
      <c r="A43" s="12">
        <f>A42+1</f>
        <v>2001</v>
      </c>
      <c r="B43" s="11">
        <f>1/C43</f>
        <v>0.81300813008130079</v>
      </c>
      <c r="C43" s="8">
        <v>1.23</v>
      </c>
      <c r="D43" s="8">
        <f>1/B43</f>
        <v>1.23</v>
      </c>
    </row>
    <row r="44" spans="1:4" s="8" customFormat="1" ht="14">
      <c r="A44" s="12">
        <f>A43+1</f>
        <v>2002</v>
      </c>
      <c r="B44" s="11">
        <f>1/C44</f>
        <v>0.82644628099173556</v>
      </c>
      <c r="C44" s="8">
        <v>1.21</v>
      </c>
      <c r="D44" s="8">
        <f>1/B44</f>
        <v>1.21</v>
      </c>
    </row>
    <row r="45" spans="1:4" s="8" customFormat="1" ht="14">
      <c r="A45" s="12">
        <f>A44+1</f>
        <v>2003</v>
      </c>
      <c r="B45" s="11">
        <f>1/C45</f>
        <v>0.84033613445378152</v>
      </c>
      <c r="C45" s="8">
        <v>1.19</v>
      </c>
      <c r="D45" s="8">
        <f>1/B45</f>
        <v>1.19</v>
      </c>
    </row>
    <row r="46" spans="1:4" s="8" customFormat="1" ht="14">
      <c r="A46" s="12">
        <f>A45+1</f>
        <v>2004</v>
      </c>
      <c r="B46" s="11">
        <f>1/C46</f>
        <v>0.86956521739130443</v>
      </c>
      <c r="C46" s="8">
        <v>1.1499999999999999</v>
      </c>
      <c r="D46" s="8">
        <f>1/B46</f>
        <v>1.1499999999999999</v>
      </c>
    </row>
    <row r="47" spans="1:4" s="8" customFormat="1" ht="14">
      <c r="A47" s="12">
        <f>A46+1</f>
        <v>2005</v>
      </c>
      <c r="B47" s="11">
        <f>1/C47</f>
        <v>0.89285714285714279</v>
      </c>
      <c r="C47" s="8">
        <v>1.1200000000000001</v>
      </c>
      <c r="D47" s="8">
        <f>1/B47</f>
        <v>1.1200000000000001</v>
      </c>
    </row>
    <row r="48" spans="1:4" s="8" customFormat="1" ht="14">
      <c r="A48" s="12">
        <f>A47+1</f>
        <v>2006</v>
      </c>
      <c r="B48" s="11">
        <f>1/C48</f>
        <v>0.92592592592592582</v>
      </c>
      <c r="C48" s="8">
        <v>1.08</v>
      </c>
      <c r="D48" s="8">
        <f>1/B48</f>
        <v>1.08</v>
      </c>
    </row>
    <row r="49" spans="1:4" s="8" customFormat="1" ht="14">
      <c r="A49" s="12">
        <f>A48+1</f>
        <v>2007</v>
      </c>
      <c r="B49" s="11">
        <f>1/C49</f>
        <v>0.95238095238095233</v>
      </c>
      <c r="C49" s="8">
        <v>1.05</v>
      </c>
      <c r="D49" s="8">
        <f>1/B49</f>
        <v>1.05</v>
      </c>
    </row>
    <row r="50" spans="1:4" s="8" customFormat="1" ht="14">
      <c r="A50" s="12">
        <f>A49+1</f>
        <v>2008</v>
      </c>
      <c r="B50" s="11">
        <f>1/C50</f>
        <v>0.99009900990099009</v>
      </c>
      <c r="C50" s="8">
        <v>1.01</v>
      </c>
      <c r="D50" s="8">
        <f>1/B50</f>
        <v>1.01</v>
      </c>
    </row>
    <row r="51" spans="1:4" s="8" customFormat="1" ht="14">
      <c r="A51" s="12">
        <f>A50+1</f>
        <v>2009</v>
      </c>
      <c r="B51" s="11">
        <f>1/C51</f>
        <v>0.98039215686274506</v>
      </c>
      <c r="C51" s="8">
        <v>1.02</v>
      </c>
      <c r="D51" s="8">
        <f>1/B51</f>
        <v>1.02</v>
      </c>
    </row>
    <row r="52" spans="1:4" s="8" customFormat="1" ht="14">
      <c r="A52" s="12">
        <f>A51+1</f>
        <v>2010</v>
      </c>
      <c r="B52" s="13">
        <f>1/C52</f>
        <v>1</v>
      </c>
      <c r="C52" s="8">
        <v>1</v>
      </c>
      <c r="D52" s="8">
        <f>1/B52</f>
        <v>1</v>
      </c>
    </row>
    <row r="53" spans="1:4" s="8" customFormat="1" ht="14">
      <c r="A53" s="12">
        <f>A52+1</f>
        <v>2011</v>
      </c>
      <c r="B53" s="11">
        <f>1/C53</f>
        <v>1.0309278350515465</v>
      </c>
      <c r="C53" s="8">
        <v>0.97</v>
      </c>
      <c r="D53" s="8">
        <f>1/B53</f>
        <v>0.96999999999999986</v>
      </c>
    </row>
    <row r="54" spans="1:4" s="8" customFormat="1" ht="14">
      <c r="A54" s="12">
        <f>A53+1</f>
        <v>2012</v>
      </c>
      <c r="B54" s="11">
        <f>1/C54</f>
        <v>1.0526315789473684</v>
      </c>
      <c r="C54" s="8">
        <v>0.95</v>
      </c>
      <c r="D54" s="8">
        <f>1/B54</f>
        <v>0.95000000000000007</v>
      </c>
    </row>
    <row r="55" spans="1:4" s="8" customFormat="1" ht="14">
      <c r="A55" s="12">
        <f>A54+1</f>
        <v>2013</v>
      </c>
      <c r="B55" s="11">
        <f>1/C55</f>
        <v>1.0638297872340425</v>
      </c>
      <c r="C55" s="8">
        <v>0.94</v>
      </c>
      <c r="D55" s="8">
        <f>1/B55</f>
        <v>0.94000000000000006</v>
      </c>
    </row>
    <row r="56" spans="1:4" s="8" customFormat="1" ht="15" thickBot="1">
      <c r="A56" s="10">
        <f>A55+1</f>
        <v>2014</v>
      </c>
      <c r="B56" s="9">
        <f>1/C56</f>
        <v>1.0869565217391304</v>
      </c>
      <c r="C56" s="8">
        <v>0.92</v>
      </c>
      <c r="D56" s="8">
        <f>1/B56</f>
        <v>0.92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CNG 2000-2040</vt:lpstr>
      <vt:lpstr>Currency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Eberle</dc:creator>
  <cp:lastModifiedBy>Annika Eberle</cp:lastModifiedBy>
  <dcterms:created xsi:type="dcterms:W3CDTF">2016-12-12T17:54:44Z</dcterms:created>
  <dcterms:modified xsi:type="dcterms:W3CDTF">2016-12-12T19:47:24Z</dcterms:modified>
</cp:coreProperties>
</file>