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filterPrivacy="1" autoCompressPictures="0"/>
  <bookViews>
    <workbookView xWindow="4260" yWindow="0" windowWidth="32160" windowHeight="13780" tabRatio="764"/>
  </bookViews>
  <sheets>
    <sheet name="metadata" sheetId="23" r:id="rId1"/>
    <sheet name="nass_2016_survey" sheetId="6" r:id="rId2"/>
    <sheet name="dariy_2012" sheetId="10" r:id="rId3"/>
    <sheet name="dairy_2012_unredact" sheetId="19" r:id="rId4"/>
    <sheet name="cattle_on_feed_2012" sheetId="13" r:id="rId5"/>
    <sheet name="cattle_on_feed_2012_unredact" sheetId="18" r:id="rId6"/>
    <sheet name="swine_2012" sheetId="20" r:id="rId7"/>
    <sheet name="swine_all_2012_unredact" sheetId="15" r:id="rId8"/>
    <sheet name="breed_swine_2012" sheetId="22" r:id="rId9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6" i="15" l="1"/>
  <c r="M51" i="22"/>
  <c r="O51" i="22"/>
  <c r="Q51" i="22"/>
  <c r="I50" i="22"/>
  <c r="O50" i="22"/>
  <c r="Q50" i="22"/>
  <c r="O24" i="22"/>
  <c r="I24" i="22"/>
  <c r="Q24" i="22"/>
  <c r="O16" i="22"/>
  <c r="M16" i="22"/>
  <c r="Q16" i="22"/>
  <c r="O9" i="22"/>
  <c r="Q9" i="22"/>
  <c r="Q2" i="22"/>
  <c r="O2" i="22"/>
  <c r="M2" i="22"/>
  <c r="I2" i="22"/>
  <c r="G2" i="22"/>
  <c r="E2" i="22"/>
  <c r="C2" i="22"/>
  <c r="W31" i="15"/>
  <c r="W15" i="15"/>
  <c r="U15" i="15"/>
  <c r="Q15" i="15"/>
  <c r="M53" i="15"/>
  <c r="M51" i="15"/>
  <c r="M48" i="15"/>
  <c r="M42" i="15"/>
  <c r="M34" i="15"/>
  <c r="M32" i="15"/>
  <c r="M29" i="15"/>
  <c r="M21" i="15"/>
  <c r="M15" i="15"/>
  <c r="M5" i="15"/>
  <c r="K53" i="15"/>
  <c r="K51" i="15"/>
  <c r="K50" i="15"/>
  <c r="K49" i="15"/>
  <c r="K37" i="15"/>
  <c r="K33" i="15"/>
  <c r="K31" i="15"/>
  <c r="K23" i="15"/>
  <c r="K22" i="15"/>
  <c r="K21" i="15"/>
  <c r="K10" i="15"/>
  <c r="K5" i="15"/>
  <c r="I53" i="15"/>
  <c r="I48" i="15"/>
  <c r="I41" i="15"/>
  <c r="I40" i="15"/>
  <c r="I34" i="15"/>
  <c r="I32" i="15"/>
  <c r="I31" i="15"/>
  <c r="I20" i="15"/>
  <c r="I14" i="15"/>
  <c r="I11" i="15"/>
  <c r="I10" i="15"/>
  <c r="G53" i="15"/>
  <c r="G44" i="15"/>
  <c r="G42" i="15"/>
  <c r="G41" i="15"/>
  <c r="G35" i="15"/>
  <c r="G34" i="15"/>
  <c r="G31" i="15"/>
  <c r="G24" i="15"/>
  <c r="G20" i="15"/>
  <c r="G15" i="15"/>
  <c r="E53" i="15"/>
  <c r="E44" i="15"/>
  <c r="E31" i="15"/>
  <c r="E14" i="15"/>
  <c r="E11" i="15"/>
  <c r="E5" i="15"/>
  <c r="Y14" i="19"/>
  <c r="U14" i="19"/>
  <c r="O5" i="19"/>
  <c r="M5" i="19"/>
  <c r="I42" i="19"/>
  <c r="I31" i="19"/>
  <c r="I11" i="19"/>
  <c r="I7" i="19"/>
  <c r="I6" i="19"/>
  <c r="E32" i="19"/>
  <c r="E27" i="19"/>
  <c r="E11" i="19"/>
  <c r="E7" i="19"/>
  <c r="M49" i="18"/>
  <c r="M48" i="18"/>
  <c r="M36" i="18"/>
  <c r="M34" i="18"/>
  <c r="M24" i="18"/>
  <c r="M11" i="18"/>
  <c r="M6" i="18"/>
  <c r="K48" i="18"/>
  <c r="K45" i="18"/>
  <c r="K32" i="18"/>
  <c r="K31" i="18"/>
  <c r="K23" i="18"/>
  <c r="K22" i="18"/>
  <c r="K7" i="18"/>
  <c r="K5" i="18"/>
  <c r="I48" i="18"/>
  <c r="I45" i="18"/>
  <c r="I36" i="18"/>
  <c r="I34" i="18"/>
  <c r="I24" i="18"/>
  <c r="I22" i="18"/>
  <c r="G42" i="18"/>
  <c r="G34" i="18"/>
  <c r="G33" i="18"/>
  <c r="G31" i="18"/>
  <c r="G24" i="18"/>
  <c r="G22" i="18"/>
  <c r="G11" i="18"/>
  <c r="G10" i="18"/>
  <c r="E49" i="18"/>
  <c r="E42" i="18"/>
  <c r="E36" i="18"/>
  <c r="E33" i="18"/>
  <c r="E32" i="18"/>
  <c r="E22" i="18"/>
  <c r="E11" i="18"/>
  <c r="E10" i="18"/>
  <c r="E7" i="18"/>
  <c r="B3" i="6"/>
</calcChain>
</file>

<file path=xl/comments1.xml><?xml version="1.0" encoding="utf-8"?>
<comments xmlns="http://schemas.openxmlformats.org/spreadsheetml/2006/main">
  <authors>
    <author>Author</author>
  </authors>
  <commentList>
    <comment ref="F1" authorId="0">
      <text>
        <r>
          <rPr>
            <b/>
            <sz val="9"/>
            <color indexed="81"/>
            <rFont val="Tahoma"/>
            <family val="2"/>
          </rPr>
          <t>WA and ID split 50/50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WA and ID split 50/50</t>
        </r>
      </text>
    </comment>
  </commentList>
</comments>
</file>

<file path=xl/sharedStrings.xml><?xml version="1.0" encoding="utf-8"?>
<sst xmlns="http://schemas.openxmlformats.org/spreadsheetml/2006/main" count="2573" uniqueCount="180">
  <si>
    <t>US</t>
  </si>
  <si>
    <t>State</t>
  </si>
  <si>
    <t>OTHER STATES</t>
  </si>
  <si>
    <t>http://usda.mannlib.cornell.edu/usda/nass/Catt//2010s/2016/Catt-01-29-2016.pdf</t>
  </si>
  <si>
    <t>http://usda.mannlib.cornell.edu/usda/nass/CattOnFe//2010s/2016/CattOnFe-01-22-2016.pdf</t>
  </si>
  <si>
    <t/>
  </si>
  <si>
    <t>Maine</t>
  </si>
  <si>
    <t>New Hampshire</t>
  </si>
  <si>
    <t>Vermont</t>
  </si>
  <si>
    <t>Massachusetts</t>
  </si>
  <si>
    <t>Rhode Island</t>
  </si>
  <si>
    <t>Connecticut</t>
  </si>
  <si>
    <t>New York</t>
  </si>
  <si>
    <t>New Jersey</t>
  </si>
  <si>
    <t>Pennsylvania</t>
  </si>
  <si>
    <t>Delaware</t>
  </si>
  <si>
    <t>Maryland</t>
  </si>
  <si>
    <t>Michigan</t>
  </si>
  <si>
    <t>Wisconsin</t>
  </si>
  <si>
    <t>Minnesota</t>
  </si>
  <si>
    <t>Ohio</t>
  </si>
  <si>
    <t>Indiana</t>
  </si>
  <si>
    <t>Illinois</t>
  </si>
  <si>
    <t>Iowa</t>
  </si>
  <si>
    <t>Missouri</t>
  </si>
  <si>
    <t>North Dakota</t>
  </si>
  <si>
    <t>South Dakota</t>
  </si>
  <si>
    <t>Nebraska</t>
  </si>
  <si>
    <t>Kansas</t>
  </si>
  <si>
    <t>Virginia</t>
  </si>
  <si>
    <t>West Virginia</t>
  </si>
  <si>
    <t>North Carolina</t>
  </si>
  <si>
    <t>Kentucky</t>
  </si>
  <si>
    <t>Tennessee</t>
  </si>
  <si>
    <t>South Carolina</t>
  </si>
  <si>
    <t>Georgia</t>
  </si>
  <si>
    <t>Florida</t>
  </si>
  <si>
    <t>Alabama</t>
  </si>
  <si>
    <t>Mississippi</t>
  </si>
  <si>
    <t>Arkansas</t>
  </si>
  <si>
    <t>Louisiana</t>
  </si>
  <si>
    <t>Oklahoma</t>
  </si>
  <si>
    <t>Texas</t>
  </si>
  <si>
    <t>Montana</t>
  </si>
  <si>
    <t>Idaho</t>
  </si>
  <si>
    <t>Wyoming</t>
  </si>
  <si>
    <t>Colorado</t>
  </si>
  <si>
    <t>New Mexico</t>
  </si>
  <si>
    <t>Arizona</t>
  </si>
  <si>
    <t>Utah</t>
  </si>
  <si>
    <t>Nevada</t>
  </si>
  <si>
    <t>Washington</t>
  </si>
  <si>
    <t>Oregon</t>
  </si>
  <si>
    <t>California</t>
  </si>
  <si>
    <t>Alaska</t>
  </si>
  <si>
    <t>Hawaii</t>
  </si>
  <si>
    <t>Kellogg et al 2000</t>
  </si>
  <si>
    <t>Tons Manure (Confined)</t>
  </si>
  <si>
    <t>http://usda.mannlib.cornell.edu/usda/nass/HogsPigs//2010s/2016/HogsPigs-03-25-2016.pdf</t>
  </si>
  <si>
    <t>Dec 23, 2015 Survey
Hogs and Pigs
Dec 1 2015 Market Inventory</t>
  </si>
  <si>
    <t>Jan 22, 2016 Survey
Cattle-on-Feed (1000+)
Jan 1 2016 Inventory</t>
  </si>
  <si>
    <t>Jan 29, 2016 Survey
Cattle-on-Feed
Jan 1 2016 Inventory</t>
  </si>
  <si>
    <t>Dec 23, 2015 Survey
Hogs and Pigs
Dec 1 2015 Market Inventory (&gt;= 50 lb)</t>
  </si>
  <si>
    <t>DAIRY_FARMS_TOTAL</t>
  </si>
  <si>
    <t>DAIRY_HEAD_TOTAL</t>
  </si>
  <si>
    <t>DAIRY_FARMS_1-9</t>
  </si>
  <si>
    <t>DAIRY_HEAD_1-9</t>
  </si>
  <si>
    <t>DAIRY_FARMS_10-49</t>
  </si>
  <si>
    <t>DAIRY_HEAD_10-49</t>
  </si>
  <si>
    <t>DAIRY_FARMS_10-19</t>
  </si>
  <si>
    <t>DAIRY_HEAD_10-19</t>
  </si>
  <si>
    <t>DAIRY_FARMS_20-49</t>
  </si>
  <si>
    <t>DAIRY_HEAD_20-49</t>
  </si>
  <si>
    <t>DAIRY_FARMS_50-99</t>
  </si>
  <si>
    <t>DAIRY_HEAD_50-99</t>
  </si>
  <si>
    <t>DAIRY_FARMS_100-199</t>
  </si>
  <si>
    <t>DAIRY_HEAD_100-199</t>
  </si>
  <si>
    <t>DAIRY_FARMS_200-499</t>
  </si>
  <si>
    <t>DAIRY_HEAD_200-499</t>
  </si>
  <si>
    <t>DAIRY_FARMS_500_plus</t>
  </si>
  <si>
    <t>DAIRY_HEAD_500_plus</t>
  </si>
  <si>
    <t>DAIRY_FARMS_500-999</t>
  </si>
  <si>
    <t>DAIRY_HEAD_500-999</t>
  </si>
  <si>
    <t>DAIRY_FARMS_1000_plus</t>
  </si>
  <si>
    <t>DAIRY_HEAD_1000_plus</t>
  </si>
  <si>
    <t>DAIRY_FARMS_1000-2499</t>
  </si>
  <si>
    <t>DAIRY_HEAD_1000-2499</t>
  </si>
  <si>
    <t>DAIRY_FARMS_2500_plus</t>
  </si>
  <si>
    <t>DAIRY_HEAD_2500_plus</t>
  </si>
  <si>
    <t>National</t>
  </si>
  <si>
    <t>n/a</t>
  </si>
  <si>
    <t>Sum_of_States</t>
  </si>
  <si>
    <t xml:space="preserve"> (D)</t>
  </si>
  <si>
    <t>FEED_FARMS_TOTAL</t>
  </si>
  <si>
    <t>FEED_HEAD_TOTAL</t>
  </si>
  <si>
    <t>FEED_FARMS_1-19</t>
  </si>
  <si>
    <t>FEED_HEAD_1-19</t>
  </si>
  <si>
    <t>FEED_FARMS_20-49</t>
  </si>
  <si>
    <t>FEED_HEAD_20-49</t>
  </si>
  <si>
    <t>FEED_FARMS_50-99</t>
  </si>
  <si>
    <t>FEED_HEAD_50-99</t>
  </si>
  <si>
    <t>FEED_FARMS_100-199</t>
  </si>
  <si>
    <t>FEED_HEAD_100-199</t>
  </si>
  <si>
    <t>FEED_FARMS_200-499</t>
  </si>
  <si>
    <t>FEED_HEAD_200-499</t>
  </si>
  <si>
    <t>FEED_FARMS_500_plus</t>
  </si>
  <si>
    <t>FEED_HEAD_500_plus</t>
  </si>
  <si>
    <t>FEED_FARMS_500-999</t>
  </si>
  <si>
    <t>FEED_HEAD_500-999</t>
  </si>
  <si>
    <t>FEED_FARMS_1000-2499</t>
  </si>
  <si>
    <t>FEED_HEAD_1000-2499</t>
  </si>
  <si>
    <t>FEED_FARMS_2500_plus</t>
  </si>
  <si>
    <t>FEED_HEAD_2500_plus</t>
  </si>
  <si>
    <t>Sum_of_State</t>
  </si>
  <si>
    <t>HOG_FARMS_TOTAL</t>
  </si>
  <si>
    <t>HOG_HEAD_TOTAL</t>
  </si>
  <si>
    <t>HOG_FARMS_1-24</t>
  </si>
  <si>
    <t>HOG_HEAD_1-24</t>
  </si>
  <si>
    <t>HOG_FARMS_25-49</t>
  </si>
  <si>
    <t>HOG_HEAD_25-49</t>
  </si>
  <si>
    <t>HOG_FARMS_50-99</t>
  </si>
  <si>
    <t>HOG_HEAD_50-99</t>
  </si>
  <si>
    <t>HOG_FARMS_100-199</t>
  </si>
  <si>
    <t>HOG_HEAD_100-199</t>
  </si>
  <si>
    <t>HOG_FARMS_200-499</t>
  </si>
  <si>
    <t>HOG_HEAD_200-499</t>
  </si>
  <si>
    <t>HOG_FARMS_500_plus</t>
  </si>
  <si>
    <t>HOG_HEAD_500_plus</t>
  </si>
  <si>
    <t>HOG_FARMS_500-999</t>
  </si>
  <si>
    <t>HOG_HEAD_500-999</t>
  </si>
  <si>
    <t>HOG_FARMS_1000_plus</t>
  </si>
  <si>
    <t>HOG_HEAD_1000_plus</t>
  </si>
  <si>
    <t>HOG_FARMS_1000-1999</t>
  </si>
  <si>
    <t>HOG_HEAD_1000-1999</t>
  </si>
  <si>
    <t>HOG_FARMS_2000-4999</t>
  </si>
  <si>
    <t>HOG_HEAD_2000-4999</t>
  </si>
  <si>
    <t>HOG_FARMS_5000_plus</t>
  </si>
  <si>
    <t>HOG_HEAD_5000_plus</t>
  </si>
  <si>
    <t>http://www.ers.usda.gov/data-products/dairy-data.aspx</t>
  </si>
  <si>
    <t>sum exceeds due to rounding</t>
  </si>
  <si>
    <t>May 2015 ERS Dairy Data (posted 5/2/2016)</t>
  </si>
  <si>
    <t>Jan 29, 2016 Survey
Dairy Cows
Jan 1 2016 Inventory</t>
  </si>
  <si>
    <t>HOG_BREED_FARMS</t>
  </si>
  <si>
    <t>HOG_BREED_HEAD</t>
  </si>
  <si>
    <t>HOG_BREED_FARMS_1-24</t>
  </si>
  <si>
    <t>HOG_BREED_HEAD_1-24</t>
  </si>
  <si>
    <t>HOG_BREED_FARMS_25-49</t>
  </si>
  <si>
    <t>HOG_BREED_HEAD_25-49</t>
  </si>
  <si>
    <t>HOG_BREED_FARMS_50-99</t>
  </si>
  <si>
    <t>HOG_BREED_HEAD_50-99</t>
  </si>
  <si>
    <t>HOG_BREED_FARMS_100_plus</t>
  </si>
  <si>
    <t>HOG_BREED_HEAD_100_plus</t>
  </si>
  <si>
    <t>HOG_BREED_FARMS_100-199</t>
  </si>
  <si>
    <t>HOG_BREED_HEAD_100-199</t>
  </si>
  <si>
    <t>HOG_BREED_FARMS_200-499</t>
  </si>
  <si>
    <t>HOG_BREED_HEAD_200-499</t>
  </si>
  <si>
    <t>HOG_BREED_FARMS_500_plus</t>
  </si>
  <si>
    <t>HOG_BREED_HEAD_500_plus</t>
  </si>
  <si>
    <t>Dec 23, 2015 Survey
Hogs and Pigs
Dec 1 2015 All Hogs &amp; Pigs</t>
  </si>
  <si>
    <t>http://usda.mannlib.cornell.edu/usda/nass/HogsPigs//2010s/2015/HogsPigs-12-23-2015.pdf</t>
  </si>
  <si>
    <t>dairy 2012</t>
  </si>
  <si>
    <t>swine 2012</t>
  </si>
  <si>
    <t>breed swine 2012</t>
  </si>
  <si>
    <t>cattle-on-feed 2012</t>
  </si>
  <si>
    <t>cattled-on-feed 2012 unredact</t>
  </si>
  <si>
    <t>dairy 2012 unredact</t>
  </si>
  <si>
    <t>swine all 2012 undredact</t>
  </si>
  <si>
    <t>http://usda.mannlib.cornell.edu/usda/nass/Catt/2010s/2016/Catt-01-29-2016.pdf</t>
  </si>
  <si>
    <t>2016 survey - cattle-on-feed</t>
  </si>
  <si>
    <t>2016 survey - dairy cow</t>
  </si>
  <si>
    <t xml:space="preserve">2015 survey - swine </t>
  </si>
  <si>
    <t>Tim Seiple, Timothy.Seiple@pnnl.gov</t>
  </si>
  <si>
    <t>https://www.agcensus.usda.gov/Publications/2012/Full_Report/Volume_1,_Chapter_2_US_State_Level/st99_2_012_012.pdf</t>
  </si>
  <si>
    <t>https://www.agcensus.usda.gov/Publications/2012/Full_Report/Volume_1,_Chapter_2_US_State_Level/st99_2_011_011.pdf</t>
  </si>
  <si>
    <t>data source</t>
  </si>
  <si>
    <t>associated report</t>
  </si>
  <si>
    <t>USDA Desktop Data Query Tool 2.0, https://www.agcensus.usda.gov/Publications/2012/Online_Resources/Desktop_Application/</t>
  </si>
  <si>
    <t>source name</t>
  </si>
  <si>
    <t>USDA 2012 Census</t>
  </si>
  <si>
    <t>USDA NASS 2016 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</si>
</sst>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_);_(* \(#,##0\);_(* &quot;-&quot;??_);_(@_)"/>
    <numFmt numFmtId="165" formatCode="_(* #,##0.000_);_(* \(#,##0.000\);_(* &quot;-&quot;??_);_(@_)"/>
    <numFmt numFmtId="166" formatCode="0.0%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7" tint="0.39997558519241921"/>
      <name val="Calibri"/>
      <family val="2"/>
      <scheme val="minor"/>
    </font>
    <font>
      <b/>
      <sz val="9"/>
      <color indexed="81"/>
      <name val="Tahoma"/>
      <family val="2"/>
    </font>
    <font>
      <sz val="12"/>
      <name val="Arial MT"/>
    </font>
    <font>
      <sz val="12"/>
      <name val="Helv"/>
    </font>
    <font>
      <b/>
      <sz val="16"/>
      <name val="Helv"/>
    </font>
    <font>
      <b/>
      <sz val="12"/>
      <name val="Helv"/>
    </font>
    <font>
      <sz val="14"/>
      <name val="Helv"/>
    </font>
    <font>
      <u/>
      <sz val="11"/>
      <color theme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  <xf numFmtId="9" fontId="1" fillId="0" borderId="0" applyFont="0" applyFill="0" applyBorder="0" applyAlignment="0" applyProtection="0"/>
    <xf numFmtId="37" fontId="21" fillId="0" borderId="0"/>
    <xf numFmtId="0" fontId="1" fillId="0" borderId="0"/>
    <xf numFmtId="0" fontId="1" fillId="8" borderId="8" applyNumberFormat="0" applyFont="0" applyAlignment="0" applyProtection="0"/>
    <xf numFmtId="0" fontId="25" fillId="0" borderId="0" applyNumberFormat="0" applyFill="0" applyBorder="0" applyAlignment="0" applyProtection="0"/>
  </cellStyleXfs>
  <cellXfs count="115">
    <xf numFmtId="0" fontId="0" fillId="0" borderId="0" xfId="0"/>
    <xf numFmtId="164" fontId="0" fillId="0" borderId="0" xfId="1" applyNumberFormat="1" applyFont="1"/>
    <xf numFmtId="0" fontId="0" fillId="0" borderId="0" xfId="0"/>
    <xf numFmtId="0" fontId="0" fillId="0" borderId="0" xfId="0" applyAlignment="1">
      <alignment wrapText="1"/>
    </xf>
    <xf numFmtId="164" fontId="0" fillId="0" borderId="0" xfId="1" applyNumberFormat="1" applyFont="1" applyAlignment="1">
      <alignment wrapText="1"/>
    </xf>
    <xf numFmtId="0" fontId="18" fillId="0" borderId="0" xfId="0" applyFont="1" applyBorder="1" applyAlignment="1">
      <alignment vertical="top" wrapText="1"/>
    </xf>
    <xf numFmtId="0" fontId="0" fillId="0" borderId="0" xfId="0" applyFill="1"/>
    <xf numFmtId="164" fontId="0" fillId="0" borderId="0" xfId="0" applyNumberFormat="1"/>
    <xf numFmtId="3" fontId="0" fillId="0" borderId="0" xfId="0" applyNumberFormat="1"/>
    <xf numFmtId="0" fontId="0" fillId="0" borderId="0" xfId="0" applyFill="1" applyAlignment="1">
      <alignment wrapText="1"/>
    </xf>
    <xf numFmtId="0" fontId="0" fillId="0" borderId="0" xfId="0"/>
    <xf numFmtId="43" fontId="0" fillId="0" borderId="0" xfId="1" applyNumberFormat="1" applyFont="1"/>
    <xf numFmtId="0" fontId="0" fillId="0" borderId="0" xfId="0" applyFill="1" applyAlignment="1">
      <alignment horizontal="center" vertical="center" wrapText="1"/>
    </xf>
    <xf numFmtId="43" fontId="0" fillId="0" borderId="0" xfId="0" applyNumberFormat="1"/>
    <xf numFmtId="0" fontId="0" fillId="0" borderId="0" xfId="0"/>
    <xf numFmtId="0" fontId="0" fillId="0" borderId="10" xfId="0" applyBorder="1"/>
    <xf numFmtId="0" fontId="0" fillId="33" borderId="10" xfId="0" applyFill="1" applyBorder="1" applyAlignment="1">
      <alignment textRotation="45"/>
    </xf>
    <xf numFmtId="0" fontId="0" fillId="0" borderId="10" xfId="0" applyBorder="1" applyAlignment="1">
      <alignment textRotation="45"/>
    </xf>
    <xf numFmtId="164" fontId="0" fillId="33" borderId="10" xfId="1" applyNumberFormat="1" applyFont="1" applyFill="1" applyBorder="1"/>
    <xf numFmtId="164" fontId="0" fillId="0" borderId="10" xfId="1" applyNumberFormat="1" applyFont="1" applyBorder="1"/>
    <xf numFmtId="164" fontId="0" fillId="33" borderId="10" xfId="1" applyNumberFormat="1" applyFont="1" applyFill="1" applyBorder="1" applyAlignment="1">
      <alignment horizontal="right"/>
    </xf>
    <xf numFmtId="164" fontId="0" fillId="0" borderId="10" xfId="1" applyNumberFormat="1" applyFont="1" applyBorder="1" applyAlignment="1">
      <alignment horizontal="right"/>
    </xf>
    <xf numFmtId="0" fontId="0" fillId="0" borderId="11" xfId="0" applyBorder="1"/>
    <xf numFmtId="164" fontId="0" fillId="33" borderId="11" xfId="1" applyNumberFormat="1" applyFont="1" applyFill="1" applyBorder="1"/>
    <xf numFmtId="164" fontId="0" fillId="0" borderId="11" xfId="1" applyNumberFormat="1" applyFont="1" applyBorder="1"/>
    <xf numFmtId="0" fontId="0" fillId="0" borderId="12" xfId="0" applyBorder="1"/>
    <xf numFmtId="0" fontId="0" fillId="33" borderId="12" xfId="0" applyFill="1" applyBorder="1"/>
    <xf numFmtId="0" fontId="0" fillId="33" borderId="10" xfId="0" applyFill="1" applyBorder="1"/>
    <xf numFmtId="0" fontId="0" fillId="36" borderId="12" xfId="0" applyFill="1" applyBorder="1"/>
    <xf numFmtId="0" fontId="0" fillId="34" borderId="10" xfId="0" applyFill="1" applyBorder="1"/>
    <xf numFmtId="0" fontId="0" fillId="35" borderId="10" xfId="0" applyFill="1" applyBorder="1"/>
    <xf numFmtId="0" fontId="0" fillId="35" borderId="12" xfId="0" applyFill="1" applyBorder="1"/>
    <xf numFmtId="164" fontId="0" fillId="0" borderId="0" xfId="1" applyNumberFormat="1" applyFont="1"/>
    <xf numFmtId="0" fontId="0" fillId="0" borderId="10" xfId="0" applyBorder="1" applyAlignment="1">
      <alignment wrapText="1"/>
    </xf>
    <xf numFmtId="0" fontId="0" fillId="0" borderId="10" xfId="0" applyBorder="1" applyAlignment="1">
      <alignment textRotation="45" wrapText="1"/>
    </xf>
    <xf numFmtId="0" fontId="0" fillId="0" borderId="10" xfId="0" applyBorder="1"/>
    <xf numFmtId="0" fontId="0" fillId="33" borderId="10" xfId="0" applyFill="1" applyBorder="1" applyAlignment="1">
      <alignment textRotation="45" wrapText="1"/>
    </xf>
    <xf numFmtId="0" fontId="0" fillId="33" borderId="10" xfId="0" applyFill="1" applyBorder="1"/>
    <xf numFmtId="0" fontId="0" fillId="0" borderId="12" xfId="0" applyBorder="1"/>
    <xf numFmtId="0" fontId="0" fillId="33" borderId="12" xfId="0" applyFill="1" applyBorder="1"/>
    <xf numFmtId="0" fontId="0" fillId="0" borderId="11" xfId="0" applyBorder="1"/>
    <xf numFmtId="164" fontId="0" fillId="33" borderId="10" xfId="1" applyNumberFormat="1" applyFont="1" applyFill="1" applyBorder="1"/>
    <xf numFmtId="164" fontId="0" fillId="0" borderId="10" xfId="1" applyNumberFormat="1" applyFont="1" applyBorder="1"/>
    <xf numFmtId="164" fontId="0" fillId="33" borderId="11" xfId="1" applyNumberFormat="1" applyFont="1" applyFill="1" applyBorder="1"/>
    <xf numFmtId="164" fontId="0" fillId="0" borderId="11" xfId="1" applyNumberFormat="1" applyFont="1" applyBorder="1"/>
    <xf numFmtId="0" fontId="0" fillId="36" borderId="10" xfId="0" applyFill="1" applyBorder="1"/>
    <xf numFmtId="0" fontId="0" fillId="0" borderId="10" xfId="0" applyBorder="1"/>
    <xf numFmtId="0" fontId="0" fillId="33" borderId="10" xfId="0" applyFill="1" applyBorder="1"/>
    <xf numFmtId="0" fontId="0" fillId="0" borderId="12" xfId="0" applyBorder="1"/>
    <xf numFmtId="0" fontId="0" fillId="33" borderId="12" xfId="0" applyFill="1" applyBorder="1"/>
    <xf numFmtId="0" fontId="0" fillId="0" borderId="11" xfId="0" applyBorder="1"/>
    <xf numFmtId="0" fontId="0" fillId="0" borderId="10" xfId="0" applyBorder="1" applyAlignment="1">
      <alignment textRotation="45"/>
    </xf>
    <xf numFmtId="0" fontId="0" fillId="33" borderId="10" xfId="0" applyFill="1" applyBorder="1" applyAlignment="1">
      <alignment textRotation="45"/>
    </xf>
    <xf numFmtId="164" fontId="0" fillId="33" borderId="10" xfId="1" applyNumberFormat="1" applyFont="1" applyFill="1" applyBorder="1"/>
    <xf numFmtId="164" fontId="0" fillId="0" borderId="10" xfId="1" applyNumberFormat="1" applyFont="1" applyBorder="1"/>
    <xf numFmtId="164" fontId="0" fillId="33" borderId="11" xfId="1" applyNumberFormat="1" applyFont="1" applyFill="1" applyBorder="1"/>
    <xf numFmtId="164" fontId="0" fillId="0" borderId="11" xfId="1" applyNumberFormat="1" applyFont="1" applyBorder="1"/>
    <xf numFmtId="164" fontId="0" fillId="33" borderId="10" xfId="1" applyNumberFormat="1" applyFont="1" applyFill="1" applyBorder="1" applyAlignment="1">
      <alignment horizontal="right"/>
    </xf>
    <xf numFmtId="164" fontId="0" fillId="0" borderId="10" xfId="1" applyNumberFormat="1" applyFont="1" applyBorder="1" applyAlignment="1">
      <alignment horizontal="right"/>
    </xf>
    <xf numFmtId="0" fontId="0" fillId="0" borderId="0" xfId="0"/>
    <xf numFmtId="164" fontId="0" fillId="0" borderId="0" xfId="1" applyNumberFormat="1" applyFont="1"/>
    <xf numFmtId="1" fontId="0" fillId="0" borderId="0" xfId="0" applyNumberFormat="1"/>
    <xf numFmtId="0" fontId="0" fillId="0" borderId="0" xfId="0" applyBorder="1"/>
    <xf numFmtId="0" fontId="0" fillId="0" borderId="10" xfId="0" applyBorder="1" applyAlignment="1">
      <alignment wrapText="1"/>
    </xf>
    <xf numFmtId="0" fontId="0" fillId="0" borderId="10" xfId="0" applyBorder="1" applyAlignment="1">
      <alignment textRotation="45" wrapText="1"/>
    </xf>
    <xf numFmtId="0" fontId="0" fillId="0" borderId="10" xfId="0" applyBorder="1"/>
    <xf numFmtId="0" fontId="0" fillId="33" borderId="10" xfId="0" applyFill="1" applyBorder="1" applyAlignment="1">
      <alignment textRotation="45" wrapText="1"/>
    </xf>
    <xf numFmtId="0" fontId="0" fillId="33" borderId="10" xfId="0" applyFill="1" applyBorder="1"/>
    <xf numFmtId="0" fontId="0" fillId="0" borderId="12" xfId="0" applyBorder="1"/>
    <xf numFmtId="0" fontId="0" fillId="33" borderId="12" xfId="0" applyFill="1" applyBorder="1"/>
    <xf numFmtId="0" fontId="0" fillId="0" borderId="11" xfId="0" applyBorder="1"/>
    <xf numFmtId="0" fontId="0" fillId="0" borderId="10" xfId="0" applyBorder="1" applyAlignment="1">
      <alignment textRotation="45"/>
    </xf>
    <xf numFmtId="0" fontId="0" fillId="33" borderId="10" xfId="0" applyFill="1" applyBorder="1" applyAlignment="1">
      <alignment textRotation="45"/>
    </xf>
    <xf numFmtId="164" fontId="0" fillId="33" borderId="10" xfId="1" applyNumberFormat="1" applyFont="1" applyFill="1" applyBorder="1"/>
    <xf numFmtId="164" fontId="0" fillId="0" borderId="10" xfId="1" applyNumberFormat="1" applyFont="1" applyBorder="1"/>
    <xf numFmtId="164" fontId="0" fillId="33" borderId="11" xfId="1" applyNumberFormat="1" applyFont="1" applyFill="1" applyBorder="1"/>
    <xf numFmtId="164" fontId="0" fillId="0" borderId="11" xfId="1" applyNumberFormat="1" applyFont="1" applyBorder="1"/>
    <xf numFmtId="164" fontId="0" fillId="33" borderId="10" xfId="1" applyNumberFormat="1" applyFont="1" applyFill="1" applyBorder="1" applyAlignment="1">
      <alignment horizontal="right"/>
    </xf>
    <xf numFmtId="164" fontId="0" fillId="0" borderId="10" xfId="1" applyNumberFormat="1" applyFont="1" applyBorder="1" applyAlignment="1">
      <alignment horizontal="right"/>
    </xf>
    <xf numFmtId="164" fontId="0" fillId="35" borderId="10" xfId="1" applyNumberFormat="1" applyFont="1" applyFill="1" applyBorder="1"/>
    <xf numFmtId="164" fontId="0" fillId="35" borderId="11" xfId="1" applyNumberFormat="1" applyFont="1" applyFill="1" applyBorder="1"/>
    <xf numFmtId="0" fontId="0" fillId="0" borderId="10" xfId="0" applyFill="1" applyBorder="1"/>
    <xf numFmtId="37" fontId="23" fillId="0" borderId="0" xfId="45" applyFont="1" applyBorder="1" applyAlignment="1" applyProtection="1">
      <alignment horizontal="left"/>
    </xf>
    <xf numFmtId="37" fontId="22" fillId="0" borderId="0" xfId="45" quotePrefix="1" applyFont="1" applyBorder="1" applyAlignment="1">
      <alignment horizontal="left"/>
    </xf>
    <xf numFmtId="37" fontId="21" fillId="0" borderId="0" xfId="45" applyBorder="1"/>
    <xf numFmtId="37" fontId="24" fillId="0" borderId="0" xfId="45" applyFont="1" applyBorder="1"/>
    <xf numFmtId="37" fontId="24" fillId="0" borderId="0" xfId="45" applyFont="1" applyBorder="1" applyAlignment="1" applyProtection="1">
      <alignment horizontal="left"/>
    </xf>
    <xf numFmtId="164" fontId="0" fillId="35" borderId="10" xfId="1" applyNumberFormat="1" applyFont="1" applyFill="1" applyBorder="1" applyAlignment="1">
      <alignment horizontal="right"/>
    </xf>
    <xf numFmtId="164" fontId="0" fillId="0" borderId="0" xfId="1" applyNumberFormat="1" applyFont="1" applyFill="1"/>
    <xf numFmtId="0" fontId="0" fillId="0" borderId="0" xfId="0"/>
    <xf numFmtId="0" fontId="0" fillId="0" borderId="10" xfId="0" applyBorder="1"/>
    <xf numFmtId="0" fontId="0" fillId="33" borderId="10" xfId="0" applyFill="1" applyBorder="1"/>
    <xf numFmtId="0" fontId="0" fillId="0" borderId="12" xfId="0" applyBorder="1"/>
    <xf numFmtId="0" fontId="0" fillId="33" borderId="12" xfId="0" applyFill="1" applyBorder="1"/>
    <xf numFmtId="0" fontId="0" fillId="0" borderId="11" xfId="0" applyBorder="1"/>
    <xf numFmtId="0" fontId="0" fillId="0" borderId="10" xfId="0" applyBorder="1" applyAlignment="1">
      <alignment textRotation="45"/>
    </xf>
    <xf numFmtId="0" fontId="0" fillId="33" borderId="10" xfId="0" applyFill="1" applyBorder="1" applyAlignment="1">
      <alignment textRotation="45"/>
    </xf>
    <xf numFmtId="164" fontId="0" fillId="33" borderId="10" xfId="1" applyNumberFormat="1" applyFont="1" applyFill="1" applyBorder="1"/>
    <xf numFmtId="164" fontId="0" fillId="0" borderId="10" xfId="1" applyNumberFormat="1" applyFont="1" applyBorder="1"/>
    <xf numFmtId="164" fontId="0" fillId="33" borderId="11" xfId="1" applyNumberFormat="1" applyFont="1" applyFill="1" applyBorder="1"/>
    <xf numFmtId="164" fontId="0" fillId="0" borderId="11" xfId="1" applyNumberFormat="1" applyFont="1" applyBorder="1"/>
    <xf numFmtId="164" fontId="0" fillId="33" borderId="10" xfId="1" applyNumberFormat="1" applyFont="1" applyFill="1" applyBorder="1" applyAlignment="1">
      <alignment horizontal="right"/>
    </xf>
    <xf numFmtId="164" fontId="0" fillId="0" borderId="10" xfId="1" applyNumberFormat="1" applyFont="1" applyBorder="1" applyAlignment="1">
      <alignment horizontal="right"/>
    </xf>
    <xf numFmtId="0" fontId="0" fillId="33" borderId="10" xfId="0" applyFill="1" applyBorder="1" applyAlignment="1">
      <alignment textRotation="65"/>
    </xf>
    <xf numFmtId="0" fontId="0" fillId="0" borderId="10" xfId="0" applyBorder="1" applyAlignment="1">
      <alignment textRotation="65"/>
    </xf>
    <xf numFmtId="0" fontId="0" fillId="0" borderId="10" xfId="0" applyBorder="1" applyAlignment="1"/>
    <xf numFmtId="164" fontId="0" fillId="33" borderId="10" xfId="1" applyNumberFormat="1" applyFont="1" applyFill="1" applyBorder="1" applyAlignment="1"/>
    <xf numFmtId="164" fontId="0" fillId="0" borderId="10" xfId="1" applyNumberFormat="1" applyFont="1" applyBorder="1" applyAlignment="1"/>
    <xf numFmtId="0" fontId="0" fillId="0" borderId="11" xfId="0" applyBorder="1" applyAlignment="1"/>
    <xf numFmtId="164" fontId="0" fillId="33" borderId="11" xfId="1" applyNumberFormat="1" applyFont="1" applyFill="1" applyBorder="1" applyAlignment="1"/>
    <xf numFmtId="164" fontId="0" fillId="0" borderId="11" xfId="1" applyNumberFormat="1" applyFont="1" applyBorder="1" applyAlignment="1"/>
    <xf numFmtId="0" fontId="0" fillId="0" borderId="12" xfId="0" applyBorder="1" applyAlignment="1"/>
    <xf numFmtId="166" fontId="0" fillId="0" borderId="10" xfId="44" applyNumberFormat="1" applyFont="1" applyBorder="1" applyAlignment="1"/>
    <xf numFmtId="0" fontId="0" fillId="34" borderId="12" xfId="0" applyFill="1" applyBorder="1"/>
    <xf numFmtId="165" fontId="0" fillId="0" borderId="10" xfId="0" applyNumberFormat="1" applyBorder="1" applyAlignment="1"/>
  </cellXfs>
  <cellStyles count="49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Followed Hyperlink" xfId="48" builtinId="9" hidde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3"/>
    <cellStyle name="Normal 2 2" xfId="46"/>
    <cellStyle name="Normal 3" xfId="45"/>
    <cellStyle name="Note" xfId="16" builtinId="10" customBuiltin="1"/>
    <cellStyle name="Note 2" xfId="47"/>
    <cellStyle name="Output" xfId="11" builtinId="21" customBuiltin="1"/>
    <cellStyle name="Percent" xfId="44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usda.mannlib.cornell.edu/usda/nass/Catt/2010s/2016/Catt-01-29-2016.pdf" TargetMode="External"/><Relationship Id="rId4" Type="http://schemas.openxmlformats.org/officeDocument/2006/relationships/vmlDrawing" Target="../drawings/vmlDrawing1.vml"/><Relationship Id="rId5" Type="http://schemas.openxmlformats.org/officeDocument/2006/relationships/comments" Target="../comments1.xml"/><Relationship Id="rId1" Type="http://schemas.openxmlformats.org/officeDocument/2006/relationships/hyperlink" Target="http://usda.mannlib.cornell.edu/usda/nass/Catt/2010s/2016/Catt-01-29-2016.pdf" TargetMode="External"/><Relationship Id="rId2" Type="http://schemas.openxmlformats.org/officeDocument/2006/relationships/hyperlink" Target="http://www.ers.usda.gov/data-products/dairy-data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C31" sqref="C31"/>
    </sheetView>
  </sheetViews>
  <sheetFormatPr baseColWidth="10" defaultRowHeight="14" x14ac:dyDescent="0"/>
  <cols>
    <col min="1" max="1" width="24.1640625" bestFit="1" customWidth="1"/>
    <col min="2" max="2" width="97.83203125" style="89" bestFit="1" customWidth="1"/>
    <col min="3" max="3" width="43.83203125" style="89" customWidth="1"/>
    <col min="4" max="4" width="37.83203125" customWidth="1"/>
  </cols>
  <sheetData>
    <row r="1" spans="1:4" s="89" customFormat="1">
      <c r="B1" s="89" t="s">
        <v>174</v>
      </c>
      <c r="C1" s="89" t="s">
        <v>177</v>
      </c>
      <c r="D1" s="89" t="s">
        <v>175</v>
      </c>
    </row>
    <row r="2" spans="1:4">
      <c r="A2" t="s">
        <v>160</v>
      </c>
      <c r="B2" s="89" t="s">
        <v>176</v>
      </c>
      <c r="C2" s="89" t="s">
        <v>178</v>
      </c>
      <c r="D2" t="s">
        <v>173</v>
      </c>
    </row>
    <row r="3" spans="1:4">
      <c r="A3" t="s">
        <v>161</v>
      </c>
      <c r="B3" s="89" t="s">
        <v>176</v>
      </c>
      <c r="C3" s="89" t="s">
        <v>178</v>
      </c>
      <c r="D3" t="s">
        <v>172</v>
      </c>
    </row>
    <row r="4" spans="1:4">
      <c r="A4" t="s">
        <v>162</v>
      </c>
      <c r="B4" s="89" t="s">
        <v>176</v>
      </c>
      <c r="C4" s="89" t="s">
        <v>178</v>
      </c>
      <c r="D4" t="s">
        <v>172</v>
      </c>
    </row>
    <row r="5" spans="1:4">
      <c r="A5" t="s">
        <v>163</v>
      </c>
      <c r="B5" s="89" t="s">
        <v>176</v>
      </c>
      <c r="C5" s="89" t="s">
        <v>178</v>
      </c>
      <c r="D5" t="s">
        <v>173</v>
      </c>
    </row>
    <row r="7" spans="1:4">
      <c r="A7" t="s">
        <v>165</v>
      </c>
      <c r="B7" t="s">
        <v>171</v>
      </c>
    </row>
    <row r="8" spans="1:4">
      <c r="A8" t="s">
        <v>166</v>
      </c>
      <c r="B8" s="89" t="s">
        <v>171</v>
      </c>
    </row>
    <row r="9" spans="1:4">
      <c r="A9" t="s">
        <v>164</v>
      </c>
      <c r="B9" s="89" t="s">
        <v>171</v>
      </c>
    </row>
    <row r="10" spans="1:4">
      <c r="B10"/>
    </row>
    <row r="11" spans="1:4">
      <c r="A11" t="s">
        <v>168</v>
      </c>
      <c r="B11" t="s">
        <v>167</v>
      </c>
      <c r="C11" s="89" t="s">
        <v>179</v>
      </c>
    </row>
    <row r="12" spans="1:4">
      <c r="A12" t="s">
        <v>169</v>
      </c>
      <c r="B12" s="89" t="s">
        <v>167</v>
      </c>
      <c r="C12" s="89" t="s">
        <v>179</v>
      </c>
    </row>
    <row r="13" spans="1:4">
      <c r="A13" t="s">
        <v>170</v>
      </c>
      <c r="B13" t="s">
        <v>159</v>
      </c>
      <c r="C13" s="89" t="s">
        <v>179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80"/>
  <sheetViews>
    <sheetView workbookViewId="0">
      <selection activeCell="I1" sqref="I1:I1048576"/>
    </sheetView>
  </sheetViews>
  <sheetFormatPr baseColWidth="10" defaultColWidth="8.83203125" defaultRowHeight="14" x14ac:dyDescent="0"/>
  <cols>
    <col min="1" max="1" width="15.33203125" style="2" bestFit="1" customWidth="1"/>
    <col min="2" max="2" width="24.1640625" customWidth="1"/>
    <col min="3" max="3" width="27" hidden="1" customWidth="1"/>
    <col min="4" max="4" width="26.5" hidden="1" customWidth="1"/>
    <col min="5" max="5" width="24.1640625" style="89" customWidth="1"/>
    <col min="6" max="6" width="30.1640625" style="89" hidden="1" customWidth="1"/>
    <col min="7" max="7" width="26.33203125" customWidth="1"/>
    <col min="8" max="8" width="34.33203125" style="10" hidden="1" customWidth="1"/>
    <col min="10" max="10" width="15.33203125" style="2" customWidth="1"/>
    <col min="11" max="11" width="16.5" style="62" customWidth="1"/>
  </cols>
  <sheetData>
    <row r="1" spans="1:11" s="6" customFormat="1" ht="50.25" customHeight="1">
      <c r="A1" s="88"/>
      <c r="B1" s="9" t="s">
        <v>61</v>
      </c>
      <c r="C1" s="9" t="s">
        <v>60</v>
      </c>
      <c r="D1" s="9" t="s">
        <v>140</v>
      </c>
      <c r="E1" s="9" t="s">
        <v>141</v>
      </c>
      <c r="F1" s="9" t="s">
        <v>158</v>
      </c>
      <c r="G1" s="9" t="s">
        <v>59</v>
      </c>
      <c r="H1" s="9" t="s">
        <v>62</v>
      </c>
      <c r="J1" s="12" t="s">
        <v>57</v>
      </c>
      <c r="K1" s="83"/>
    </row>
    <row r="2" spans="1:11" s="2" customFormat="1" ht="33">
      <c r="A2" s="3" t="s">
        <v>1</v>
      </c>
      <c r="B2" s="5" t="s">
        <v>3</v>
      </c>
      <c r="C2" s="5" t="s">
        <v>4</v>
      </c>
      <c r="D2" s="5" t="s">
        <v>138</v>
      </c>
      <c r="E2" s="5" t="s">
        <v>3</v>
      </c>
      <c r="F2" s="5" t="s">
        <v>159</v>
      </c>
      <c r="G2" s="5" t="s">
        <v>159</v>
      </c>
      <c r="H2" s="5" t="s">
        <v>58</v>
      </c>
      <c r="J2" s="3" t="s">
        <v>56</v>
      </c>
      <c r="K2" s="84"/>
    </row>
    <row r="3" spans="1:11" s="2" customFormat="1" ht="18">
      <c r="A3" s="3" t="s">
        <v>0</v>
      </c>
      <c r="B3" s="4">
        <f>SUM(B4:B54)</f>
        <v>13177000</v>
      </c>
      <c r="C3" s="1">
        <v>10573000</v>
      </c>
      <c r="D3" s="60">
        <v>9317000</v>
      </c>
      <c r="E3" s="89">
        <v>9315400</v>
      </c>
      <c r="F3" s="89">
        <v>68299300</v>
      </c>
      <c r="G3" s="1">
        <v>62296900</v>
      </c>
      <c r="H3" s="1">
        <v>42788500</v>
      </c>
      <c r="J3" s="8">
        <v>452496613</v>
      </c>
      <c r="K3" s="86"/>
    </row>
    <row r="4" spans="1:11" ht="18">
      <c r="A4" s="2" t="s">
        <v>37</v>
      </c>
      <c r="B4" s="4" t="s">
        <v>5</v>
      </c>
      <c r="C4" s="11"/>
      <c r="D4" s="60">
        <v>8000</v>
      </c>
      <c r="E4" s="89">
        <v>7000</v>
      </c>
      <c r="F4" s="89">
        <v>100000</v>
      </c>
      <c r="G4" s="1">
        <v>87000</v>
      </c>
      <c r="H4" s="1">
        <v>62000</v>
      </c>
      <c r="J4" s="8">
        <v>5824865</v>
      </c>
      <c r="K4" s="85"/>
    </row>
    <row r="5" spans="1:11" ht="16">
      <c r="A5" s="2" t="s">
        <v>54</v>
      </c>
      <c r="B5" s="4" t="s">
        <v>5</v>
      </c>
      <c r="C5" s="1" t="s">
        <v>5</v>
      </c>
      <c r="D5" s="60">
        <v>300</v>
      </c>
      <c r="E5" s="89">
        <v>300</v>
      </c>
      <c r="F5" s="89">
        <v>1400</v>
      </c>
      <c r="G5" s="1">
        <v>1100</v>
      </c>
      <c r="H5" s="1">
        <v>700.00000000000011</v>
      </c>
      <c r="J5" s="8">
        <v>26775</v>
      </c>
      <c r="K5" s="84"/>
    </row>
    <row r="6" spans="1:11" ht="16">
      <c r="A6" s="2" t="s">
        <v>48</v>
      </c>
      <c r="B6" s="4">
        <v>257000</v>
      </c>
      <c r="C6" s="1">
        <v>253000</v>
      </c>
      <c r="D6" s="60">
        <v>195000</v>
      </c>
      <c r="E6" s="89">
        <v>195000</v>
      </c>
      <c r="F6" s="89">
        <v>132000</v>
      </c>
      <c r="G6" s="1">
        <v>114000</v>
      </c>
      <c r="H6" s="1">
        <v>66000</v>
      </c>
      <c r="J6" s="8">
        <v>3888525</v>
      </c>
      <c r="K6" s="84"/>
    </row>
    <row r="7" spans="1:11" ht="16">
      <c r="A7" s="2" t="s">
        <v>39</v>
      </c>
      <c r="B7" s="4" t="s">
        <v>5</v>
      </c>
      <c r="C7" s="1" t="s">
        <v>5</v>
      </c>
      <c r="D7" s="60">
        <v>7000</v>
      </c>
      <c r="E7" s="89">
        <v>7000</v>
      </c>
      <c r="F7" s="89">
        <v>166000</v>
      </c>
      <c r="G7" s="1">
        <v>105000</v>
      </c>
      <c r="H7" s="1">
        <v>17000</v>
      </c>
      <c r="J7" s="8">
        <v>11129533</v>
      </c>
      <c r="K7" s="82"/>
    </row>
    <row r="8" spans="1:11" ht="16">
      <c r="A8" s="2" t="s">
        <v>53</v>
      </c>
      <c r="B8" s="4">
        <v>450000</v>
      </c>
      <c r="C8" s="1">
        <v>450000</v>
      </c>
      <c r="D8" s="60">
        <v>1778000</v>
      </c>
      <c r="E8" s="89">
        <v>1775000</v>
      </c>
      <c r="F8" s="89">
        <v>95000</v>
      </c>
      <c r="G8" s="1">
        <v>91000</v>
      </c>
      <c r="H8" s="1">
        <v>69000</v>
      </c>
      <c r="J8" s="8">
        <v>34450533</v>
      </c>
      <c r="K8" s="84"/>
    </row>
    <row r="9" spans="1:11" ht="16">
      <c r="A9" s="2" t="s">
        <v>46</v>
      </c>
      <c r="B9" s="4">
        <v>910000</v>
      </c>
      <c r="C9" s="1">
        <v>870000</v>
      </c>
      <c r="D9" s="60">
        <v>146000</v>
      </c>
      <c r="E9" s="89">
        <v>148000</v>
      </c>
      <c r="F9" s="89">
        <v>700000</v>
      </c>
      <c r="G9" s="1">
        <v>555000</v>
      </c>
      <c r="H9" s="1">
        <v>315000</v>
      </c>
      <c r="J9" s="8">
        <v>12168227</v>
      </c>
      <c r="K9" s="84"/>
    </row>
    <row r="10" spans="1:11" ht="16">
      <c r="A10" s="2" t="s">
        <v>11</v>
      </c>
      <c r="B10" s="4" t="s">
        <v>5</v>
      </c>
      <c r="C10" s="1" t="s">
        <v>5</v>
      </c>
      <c r="D10" s="60">
        <v>19000</v>
      </c>
      <c r="E10" s="89">
        <v>19000</v>
      </c>
      <c r="F10" s="89">
        <v>2500</v>
      </c>
      <c r="G10" s="1">
        <v>2000</v>
      </c>
      <c r="H10" s="1">
        <v>1300</v>
      </c>
      <c r="J10" s="8">
        <v>793346</v>
      </c>
      <c r="K10" s="84"/>
    </row>
    <row r="11" spans="1:11" ht="16">
      <c r="A11" s="2" t="s">
        <v>15</v>
      </c>
      <c r="B11" s="4" t="s">
        <v>5</v>
      </c>
      <c r="C11" s="1" t="s">
        <v>5</v>
      </c>
      <c r="D11" s="60">
        <v>5000</v>
      </c>
      <c r="E11" s="89">
        <v>5000</v>
      </c>
      <c r="F11" s="89">
        <v>3000</v>
      </c>
      <c r="G11" s="1">
        <v>2400</v>
      </c>
      <c r="H11" s="1">
        <v>1200</v>
      </c>
      <c r="J11" s="8">
        <v>1516191</v>
      </c>
      <c r="K11" s="84"/>
    </row>
    <row r="12" spans="1:11" ht="16">
      <c r="A12" s="2" t="s">
        <v>36</v>
      </c>
      <c r="B12" s="4" t="s">
        <v>5</v>
      </c>
      <c r="C12" s="1" t="s">
        <v>5</v>
      </c>
      <c r="D12" s="60">
        <v>125000</v>
      </c>
      <c r="E12" s="89">
        <v>125000</v>
      </c>
      <c r="F12" s="89">
        <v>16000</v>
      </c>
      <c r="G12" s="1">
        <v>12000</v>
      </c>
      <c r="H12" s="1">
        <v>8000</v>
      </c>
      <c r="J12" s="8">
        <v>2926624</v>
      </c>
      <c r="K12" s="84"/>
    </row>
    <row r="13" spans="1:11" ht="16">
      <c r="A13" s="2" t="s">
        <v>35</v>
      </c>
      <c r="B13" s="4" t="s">
        <v>5</v>
      </c>
      <c r="C13" s="1" t="s">
        <v>5</v>
      </c>
      <c r="D13" s="60">
        <v>83000</v>
      </c>
      <c r="E13" s="89">
        <v>85000</v>
      </c>
      <c r="F13" s="89">
        <v>160000</v>
      </c>
      <c r="G13" s="1">
        <v>135000</v>
      </c>
      <c r="H13" s="1">
        <v>81000</v>
      </c>
      <c r="J13" s="8">
        <v>8766914</v>
      </c>
      <c r="K13" s="84"/>
    </row>
    <row r="14" spans="1:11" ht="16">
      <c r="A14" s="2" t="s">
        <v>55</v>
      </c>
      <c r="B14" s="4" t="s">
        <v>5</v>
      </c>
      <c r="C14" s="1" t="s">
        <v>5</v>
      </c>
      <c r="D14" s="60">
        <v>2200</v>
      </c>
      <c r="E14" s="89">
        <v>2200</v>
      </c>
      <c r="F14" s="89">
        <v>9000</v>
      </c>
      <c r="G14" s="1">
        <v>7000</v>
      </c>
      <c r="H14" s="1">
        <v>4000</v>
      </c>
      <c r="J14" s="8">
        <v>318463</v>
      </c>
      <c r="K14" s="84"/>
    </row>
    <row r="15" spans="1:11" ht="16">
      <c r="A15" s="2" t="s">
        <v>44</v>
      </c>
      <c r="B15" s="4">
        <v>250000</v>
      </c>
      <c r="C15" s="1">
        <v>240000</v>
      </c>
      <c r="D15" s="60">
        <v>585000</v>
      </c>
      <c r="E15" s="89">
        <v>587000</v>
      </c>
      <c r="F15" s="89">
        <v>26000</v>
      </c>
      <c r="G15" s="1">
        <v>20500</v>
      </c>
      <c r="H15" s="1">
        <v>12500</v>
      </c>
      <c r="J15" s="8">
        <v>7966846</v>
      </c>
      <c r="K15" s="84"/>
    </row>
    <row r="16" spans="1:11" ht="16">
      <c r="A16" s="2" t="s">
        <v>22</v>
      </c>
      <c r="B16" s="4">
        <v>240000</v>
      </c>
      <c r="C16" s="1" t="s">
        <v>5</v>
      </c>
      <c r="D16" s="60">
        <v>94000</v>
      </c>
      <c r="E16" s="89">
        <v>94000</v>
      </c>
      <c r="F16" s="89">
        <v>5050000</v>
      </c>
      <c r="G16" s="1">
        <v>4560000</v>
      </c>
      <c r="H16" s="1">
        <v>3170000</v>
      </c>
      <c r="J16" s="8">
        <v>11814706</v>
      </c>
      <c r="K16" s="84"/>
    </row>
    <row r="17" spans="1:11" ht="16">
      <c r="A17" s="2" t="s">
        <v>21</v>
      </c>
      <c r="B17" s="4">
        <v>115000</v>
      </c>
      <c r="C17" s="1" t="s">
        <v>5</v>
      </c>
      <c r="D17" s="60">
        <v>182000</v>
      </c>
      <c r="E17" s="89">
        <v>184000</v>
      </c>
      <c r="F17" s="89">
        <v>3750000</v>
      </c>
      <c r="G17" s="1">
        <v>3480000</v>
      </c>
      <c r="H17" s="1">
        <v>2480000</v>
      </c>
      <c r="J17" s="8">
        <v>10470265</v>
      </c>
      <c r="K17" s="84"/>
    </row>
    <row r="18" spans="1:11" ht="16">
      <c r="A18" s="2" t="s">
        <v>23</v>
      </c>
      <c r="B18" s="4">
        <v>1230000</v>
      </c>
      <c r="C18" s="1">
        <v>620000</v>
      </c>
      <c r="D18" s="60">
        <v>211000</v>
      </c>
      <c r="E18" s="89">
        <v>210000</v>
      </c>
      <c r="F18" s="89">
        <v>20800000</v>
      </c>
      <c r="G18" s="1">
        <v>19770000</v>
      </c>
      <c r="H18" s="1">
        <v>14670000</v>
      </c>
      <c r="J18" s="8">
        <v>34177723</v>
      </c>
      <c r="K18" s="84"/>
    </row>
    <row r="19" spans="1:11" ht="16">
      <c r="A19" s="2" t="s">
        <v>28</v>
      </c>
      <c r="B19" s="4">
        <v>2230000</v>
      </c>
      <c r="C19" s="1">
        <v>2090000</v>
      </c>
      <c r="D19" s="60">
        <v>143000</v>
      </c>
      <c r="E19" s="89">
        <v>142000</v>
      </c>
      <c r="F19" s="89">
        <v>1930000</v>
      </c>
      <c r="G19" s="1">
        <v>1755000</v>
      </c>
      <c r="H19" s="1">
        <v>1325000</v>
      </c>
      <c r="J19" s="8">
        <v>23134027</v>
      </c>
      <c r="K19" s="84"/>
    </row>
    <row r="20" spans="1:11" ht="16">
      <c r="A20" s="2" t="s">
        <v>32</v>
      </c>
      <c r="B20" s="4">
        <v>17000</v>
      </c>
      <c r="C20" s="1" t="s">
        <v>5</v>
      </c>
      <c r="D20" s="60">
        <v>61000</v>
      </c>
      <c r="E20" s="89">
        <v>59000</v>
      </c>
      <c r="F20" s="89">
        <v>415000</v>
      </c>
      <c r="G20" s="1">
        <v>372000</v>
      </c>
      <c r="H20" s="1">
        <v>280000</v>
      </c>
      <c r="J20" s="8">
        <v>5099696</v>
      </c>
      <c r="K20" s="82"/>
    </row>
    <row r="21" spans="1:11" ht="16">
      <c r="A21" s="2" t="s">
        <v>40</v>
      </c>
      <c r="B21" s="4" t="s">
        <v>5</v>
      </c>
      <c r="C21" s="1" t="s">
        <v>5</v>
      </c>
      <c r="D21" s="60">
        <v>14000</v>
      </c>
      <c r="E21" s="89">
        <v>13000</v>
      </c>
      <c r="F21" s="89">
        <v>8000</v>
      </c>
      <c r="G21" s="1">
        <v>6000</v>
      </c>
      <c r="H21" s="1">
        <v>4000</v>
      </c>
      <c r="J21" s="8">
        <v>1522104</v>
      </c>
      <c r="K21" s="84"/>
    </row>
    <row r="22" spans="1:11" ht="16">
      <c r="A22" s="2" t="s">
        <v>6</v>
      </c>
      <c r="B22" s="4" t="s">
        <v>5</v>
      </c>
      <c r="C22" s="1" t="s">
        <v>5</v>
      </c>
      <c r="D22" s="60">
        <v>30000</v>
      </c>
      <c r="E22" s="89">
        <v>30000</v>
      </c>
      <c r="F22" s="89">
        <v>4500</v>
      </c>
      <c r="G22" s="1">
        <v>3500</v>
      </c>
      <c r="H22" s="1">
        <v>2300</v>
      </c>
      <c r="J22" s="8">
        <v>1030890</v>
      </c>
      <c r="K22" s="84"/>
    </row>
    <row r="23" spans="1:11" ht="16">
      <c r="A23" s="2" t="s">
        <v>16</v>
      </c>
      <c r="B23" s="4">
        <v>9000</v>
      </c>
      <c r="C23" s="1" t="s">
        <v>5</v>
      </c>
      <c r="D23" s="60">
        <v>49000</v>
      </c>
      <c r="E23" s="89">
        <v>49000</v>
      </c>
      <c r="F23" s="89">
        <v>21000</v>
      </c>
      <c r="G23" s="1">
        <v>16000</v>
      </c>
      <c r="H23" s="1">
        <v>11000</v>
      </c>
      <c r="J23" s="8">
        <v>3482166</v>
      </c>
      <c r="K23" s="84"/>
    </row>
    <row r="24" spans="1:11" ht="16">
      <c r="A24" s="2" t="s">
        <v>9</v>
      </c>
      <c r="B24" s="4" t="s">
        <v>5</v>
      </c>
      <c r="C24" s="1" t="s">
        <v>5</v>
      </c>
      <c r="D24" s="60">
        <v>12000</v>
      </c>
      <c r="E24" s="89">
        <v>12000</v>
      </c>
      <c r="F24" s="89">
        <v>11000</v>
      </c>
      <c r="G24" s="1">
        <v>9000</v>
      </c>
      <c r="H24" s="1">
        <v>6900</v>
      </c>
      <c r="J24" s="8">
        <v>546842</v>
      </c>
      <c r="K24" s="84"/>
    </row>
    <row r="25" spans="1:11" ht="16">
      <c r="A25" s="2" t="s">
        <v>17</v>
      </c>
      <c r="B25" s="4">
        <v>170000</v>
      </c>
      <c r="C25" s="1" t="s">
        <v>5</v>
      </c>
      <c r="D25" s="60">
        <v>408000</v>
      </c>
      <c r="E25" s="89">
        <v>412000</v>
      </c>
      <c r="F25" s="89">
        <v>1110000</v>
      </c>
      <c r="G25" s="1">
        <v>1000000</v>
      </c>
      <c r="H25" s="1">
        <v>725000</v>
      </c>
      <c r="J25" s="8">
        <v>9358065</v>
      </c>
      <c r="K25" s="82"/>
    </row>
    <row r="26" spans="1:11" ht="16">
      <c r="A26" s="2" t="s">
        <v>19</v>
      </c>
      <c r="B26" s="4">
        <v>405000</v>
      </c>
      <c r="C26" s="1">
        <v>155000</v>
      </c>
      <c r="D26" s="60">
        <v>460000</v>
      </c>
      <c r="E26" s="89">
        <v>460000</v>
      </c>
      <c r="F26" s="89">
        <v>7950000</v>
      </c>
      <c r="G26" s="1">
        <v>7390000</v>
      </c>
      <c r="H26" s="1">
        <v>4830000</v>
      </c>
      <c r="J26" s="8">
        <v>27028891</v>
      </c>
      <c r="K26" s="84"/>
    </row>
    <row r="27" spans="1:11" ht="16">
      <c r="A27" s="2" t="s">
        <v>38</v>
      </c>
      <c r="B27" s="4" t="s">
        <v>5</v>
      </c>
      <c r="C27" s="1" t="s">
        <v>5</v>
      </c>
      <c r="D27" s="60">
        <v>11000</v>
      </c>
      <c r="E27" s="89">
        <v>10000</v>
      </c>
      <c r="F27" s="89">
        <v>515000</v>
      </c>
      <c r="G27" s="1">
        <v>469000</v>
      </c>
      <c r="H27" s="1">
        <v>296000</v>
      </c>
      <c r="J27" s="8">
        <v>5348651</v>
      </c>
      <c r="K27" s="84"/>
    </row>
    <row r="28" spans="1:11" ht="16">
      <c r="A28" s="2" t="s">
        <v>24</v>
      </c>
      <c r="B28" s="4">
        <v>100000</v>
      </c>
      <c r="C28" s="1" t="s">
        <v>5</v>
      </c>
      <c r="D28" s="60">
        <v>88000</v>
      </c>
      <c r="E28" s="89">
        <v>88000</v>
      </c>
      <c r="F28" s="89">
        <v>3000000</v>
      </c>
      <c r="G28" s="1">
        <v>2605000</v>
      </c>
      <c r="H28" s="1">
        <v>1365000</v>
      </c>
      <c r="J28" s="8">
        <v>13989348</v>
      </c>
      <c r="K28" s="84"/>
    </row>
    <row r="29" spans="1:11" ht="16">
      <c r="A29" s="2" t="s">
        <v>43</v>
      </c>
      <c r="B29" s="4">
        <v>70000</v>
      </c>
      <c r="C29" s="1" t="s">
        <v>5</v>
      </c>
      <c r="D29" s="60">
        <v>14000</v>
      </c>
      <c r="E29" s="89">
        <v>14000</v>
      </c>
      <c r="F29" s="89">
        <v>175000</v>
      </c>
      <c r="G29" s="1">
        <v>151000</v>
      </c>
      <c r="H29" s="1">
        <v>94000</v>
      </c>
      <c r="J29" s="8">
        <v>1144821</v>
      </c>
      <c r="K29" s="84"/>
    </row>
    <row r="30" spans="1:11" ht="16">
      <c r="A30" s="2" t="s">
        <v>27</v>
      </c>
      <c r="B30" s="4">
        <v>2520000</v>
      </c>
      <c r="C30" s="1">
        <v>2420000</v>
      </c>
      <c r="D30" s="60">
        <v>57000</v>
      </c>
      <c r="E30" s="89">
        <v>58000</v>
      </c>
      <c r="F30" s="89">
        <v>3300000</v>
      </c>
      <c r="G30" s="1">
        <v>2880000</v>
      </c>
      <c r="H30" s="1">
        <v>1930000</v>
      </c>
      <c r="J30" s="8">
        <v>26445847</v>
      </c>
      <c r="K30" s="84"/>
    </row>
    <row r="31" spans="1:11" ht="16">
      <c r="A31" s="2" t="s">
        <v>50</v>
      </c>
      <c r="B31" s="4">
        <v>2000</v>
      </c>
      <c r="C31" s="1" t="s">
        <v>5</v>
      </c>
      <c r="D31" s="60">
        <v>29000</v>
      </c>
      <c r="E31" s="89">
        <v>28000</v>
      </c>
      <c r="F31" s="89">
        <v>1000</v>
      </c>
      <c r="G31" s="1">
        <v>700</v>
      </c>
      <c r="H31" s="1">
        <v>400</v>
      </c>
      <c r="J31" s="8">
        <v>783841</v>
      </c>
      <c r="K31" s="84"/>
    </row>
    <row r="32" spans="1:11" ht="16">
      <c r="A32" s="2" t="s">
        <v>7</v>
      </c>
      <c r="B32" s="4" t="s">
        <v>5</v>
      </c>
      <c r="C32" s="1" t="s">
        <v>5</v>
      </c>
      <c r="D32" s="60">
        <v>14000</v>
      </c>
      <c r="E32" s="89">
        <v>14000</v>
      </c>
      <c r="F32" s="89">
        <v>3900</v>
      </c>
      <c r="G32" s="1">
        <v>3100</v>
      </c>
      <c r="H32" s="1">
        <v>2300</v>
      </c>
      <c r="J32" s="8">
        <v>378778</v>
      </c>
      <c r="K32" s="82"/>
    </row>
    <row r="33" spans="1:11" ht="16">
      <c r="A33" s="2" t="s">
        <v>13</v>
      </c>
      <c r="B33" s="4" t="s">
        <v>5</v>
      </c>
      <c r="C33" s="1" t="s">
        <v>5</v>
      </c>
      <c r="D33" s="60">
        <v>7000</v>
      </c>
      <c r="E33" s="89">
        <v>7000</v>
      </c>
      <c r="F33" s="89">
        <v>12000</v>
      </c>
      <c r="G33" s="1">
        <v>10500</v>
      </c>
      <c r="H33" s="1">
        <v>8300</v>
      </c>
      <c r="J33" s="8">
        <v>476094</v>
      </c>
      <c r="K33" s="84"/>
    </row>
    <row r="34" spans="1:11" ht="16">
      <c r="A34" s="2" t="s">
        <v>47</v>
      </c>
      <c r="B34" s="4" t="s">
        <v>5</v>
      </c>
      <c r="C34" s="1" t="s">
        <v>5</v>
      </c>
      <c r="D34" s="60">
        <v>323000</v>
      </c>
      <c r="E34" s="89">
        <v>315000</v>
      </c>
      <c r="F34" s="89">
        <v>1500</v>
      </c>
      <c r="G34" s="1">
        <v>1000</v>
      </c>
      <c r="H34" s="1">
        <v>800</v>
      </c>
      <c r="J34" s="8">
        <v>5293562</v>
      </c>
      <c r="K34" s="84"/>
    </row>
    <row r="35" spans="1:11" ht="16">
      <c r="A35" s="2" t="s">
        <v>12</v>
      </c>
      <c r="B35" s="4">
        <v>16000</v>
      </c>
      <c r="C35" s="1" t="s">
        <v>5</v>
      </c>
      <c r="D35" s="60">
        <v>618000</v>
      </c>
      <c r="E35" s="89">
        <v>620000</v>
      </c>
      <c r="F35" s="89">
        <v>76000</v>
      </c>
      <c r="G35" s="1">
        <v>68000</v>
      </c>
      <c r="H35" s="1">
        <v>42000</v>
      </c>
      <c r="J35" s="8">
        <v>13552877</v>
      </c>
      <c r="K35" s="84"/>
    </row>
    <row r="36" spans="1:11" ht="16">
      <c r="A36" s="2" t="s">
        <v>31</v>
      </c>
      <c r="B36" s="4" t="s">
        <v>5</v>
      </c>
      <c r="C36" s="1" t="s">
        <v>5</v>
      </c>
      <c r="D36" s="60">
        <v>47000</v>
      </c>
      <c r="E36" s="89">
        <v>47000</v>
      </c>
      <c r="F36" s="89">
        <v>8800000</v>
      </c>
      <c r="G36" s="1">
        <v>7930000</v>
      </c>
      <c r="H36" s="1">
        <v>4980000</v>
      </c>
      <c r="J36" s="8">
        <v>24992125</v>
      </c>
      <c r="K36" s="84"/>
    </row>
    <row r="37" spans="1:11" ht="16">
      <c r="A37" s="2" t="s">
        <v>25</v>
      </c>
      <c r="B37" s="4">
        <v>55000</v>
      </c>
      <c r="C37" s="1" t="s">
        <v>5</v>
      </c>
      <c r="D37" s="60">
        <v>16000</v>
      </c>
      <c r="E37" s="89">
        <v>16000</v>
      </c>
      <c r="F37" s="89">
        <v>138000</v>
      </c>
      <c r="G37" s="1">
        <v>107000</v>
      </c>
      <c r="H37" s="1">
        <v>55000</v>
      </c>
      <c r="J37" s="8">
        <v>1585505</v>
      </c>
      <c r="K37" s="84"/>
    </row>
    <row r="38" spans="1:11" ht="16">
      <c r="A38" s="2" t="s">
        <v>20</v>
      </c>
      <c r="B38" s="4">
        <v>160000</v>
      </c>
      <c r="C38" s="1" t="s">
        <v>5</v>
      </c>
      <c r="D38" s="60">
        <v>267000</v>
      </c>
      <c r="E38" s="89">
        <v>266000</v>
      </c>
      <c r="F38" s="89">
        <v>2470000</v>
      </c>
      <c r="G38" s="1">
        <v>2280000</v>
      </c>
      <c r="H38" s="1">
        <v>1670000</v>
      </c>
      <c r="J38" s="8">
        <v>10545271</v>
      </c>
      <c r="K38" s="82"/>
    </row>
    <row r="39" spans="1:11" ht="16">
      <c r="A39" s="2" t="s">
        <v>41</v>
      </c>
      <c r="B39" s="4">
        <v>280000</v>
      </c>
      <c r="C39" s="1">
        <v>270000</v>
      </c>
      <c r="D39" s="60">
        <v>39000</v>
      </c>
      <c r="E39" s="89">
        <v>37000</v>
      </c>
      <c r="F39" s="89">
        <v>2100000</v>
      </c>
      <c r="G39" s="1">
        <v>1630000</v>
      </c>
      <c r="H39" s="1">
        <v>940000</v>
      </c>
      <c r="J39" s="8">
        <v>8083697</v>
      </c>
      <c r="K39" s="84"/>
    </row>
    <row r="40" spans="1:11" ht="16">
      <c r="A40" s="2" t="s">
        <v>52</v>
      </c>
      <c r="B40" s="4">
        <v>75000</v>
      </c>
      <c r="C40" s="1" t="s">
        <v>5</v>
      </c>
      <c r="D40" s="60">
        <v>125000</v>
      </c>
      <c r="E40" s="89">
        <v>126000</v>
      </c>
      <c r="F40" s="89">
        <v>10000</v>
      </c>
      <c r="G40" s="1">
        <v>8000</v>
      </c>
      <c r="H40" s="1">
        <v>5000</v>
      </c>
      <c r="J40" s="8">
        <v>2545051</v>
      </c>
      <c r="K40" s="84"/>
    </row>
    <row r="41" spans="1:11" ht="16">
      <c r="A41" s="2" t="s">
        <v>14</v>
      </c>
      <c r="B41" s="4">
        <v>85000</v>
      </c>
      <c r="C41" s="1" t="s">
        <v>5</v>
      </c>
      <c r="D41" s="60">
        <v>530000</v>
      </c>
      <c r="E41" s="89">
        <v>530000</v>
      </c>
      <c r="F41" s="89">
        <v>1160000</v>
      </c>
      <c r="G41" s="1">
        <v>1060000</v>
      </c>
      <c r="H41" s="1">
        <v>805000</v>
      </c>
      <c r="J41" s="8">
        <v>16073564</v>
      </c>
      <c r="K41" s="84"/>
    </row>
    <row r="42" spans="1:11" ht="16">
      <c r="A42" s="2" t="s">
        <v>10</v>
      </c>
      <c r="B42" s="4" t="s">
        <v>5</v>
      </c>
      <c r="C42" s="1" t="s">
        <v>5</v>
      </c>
      <c r="D42" s="60">
        <v>900</v>
      </c>
      <c r="E42" s="89">
        <v>900</v>
      </c>
      <c r="F42" s="89">
        <v>1500</v>
      </c>
      <c r="G42" s="1">
        <v>1100</v>
      </c>
      <c r="H42" s="1">
        <v>700</v>
      </c>
      <c r="J42" s="8">
        <v>47208</v>
      </c>
      <c r="K42" s="84"/>
    </row>
    <row r="43" spans="1:11" ht="16">
      <c r="A43" s="2" t="s">
        <v>34</v>
      </c>
      <c r="B43" s="4" t="s">
        <v>5</v>
      </c>
      <c r="C43" s="1" t="s">
        <v>5</v>
      </c>
      <c r="D43" s="60">
        <v>15000</v>
      </c>
      <c r="E43" s="89">
        <v>15000</v>
      </c>
      <c r="F43" s="89">
        <v>235000</v>
      </c>
      <c r="G43" s="1">
        <v>223000</v>
      </c>
      <c r="H43" s="1">
        <v>180000</v>
      </c>
      <c r="J43" s="8">
        <v>2667641</v>
      </c>
      <c r="K43" s="84"/>
    </row>
    <row r="44" spans="1:11" ht="16">
      <c r="A44" s="2" t="s">
        <v>26</v>
      </c>
      <c r="B44" s="4">
        <v>435000</v>
      </c>
      <c r="C44" s="1">
        <v>255000</v>
      </c>
      <c r="D44" s="60">
        <v>106000</v>
      </c>
      <c r="E44" s="89">
        <v>110000</v>
      </c>
      <c r="F44" s="89">
        <v>1360000</v>
      </c>
      <c r="G44" s="1">
        <v>1185000</v>
      </c>
      <c r="H44" s="1">
        <v>780000</v>
      </c>
      <c r="J44" s="8">
        <v>8678344</v>
      </c>
      <c r="K44" s="84"/>
    </row>
    <row r="45" spans="1:11" ht="16">
      <c r="A45" s="2" t="s">
        <v>33</v>
      </c>
      <c r="B45" s="4" t="s">
        <v>5</v>
      </c>
      <c r="C45" s="1" t="s">
        <v>5</v>
      </c>
      <c r="D45" s="60">
        <v>45000</v>
      </c>
      <c r="E45" s="89">
        <v>44000</v>
      </c>
      <c r="F45" s="89">
        <v>220000</v>
      </c>
      <c r="G45" s="1">
        <v>200000</v>
      </c>
      <c r="H45" s="1">
        <v>151000</v>
      </c>
      <c r="J45" s="8">
        <v>4022365</v>
      </c>
      <c r="K45" s="82"/>
    </row>
    <row r="46" spans="1:11" ht="16">
      <c r="A46" s="2" t="s">
        <v>42</v>
      </c>
      <c r="B46" s="4">
        <v>2440000</v>
      </c>
      <c r="C46" s="1">
        <v>2430000</v>
      </c>
      <c r="D46" s="60">
        <v>463000</v>
      </c>
      <c r="E46" s="89">
        <v>460000</v>
      </c>
      <c r="F46" s="89">
        <v>860000</v>
      </c>
      <c r="G46" s="1">
        <v>755000</v>
      </c>
      <c r="H46" s="1">
        <v>550000</v>
      </c>
      <c r="J46" s="8">
        <v>35358486</v>
      </c>
      <c r="K46" s="84"/>
    </row>
    <row r="47" spans="1:11" ht="16">
      <c r="A47" s="2" t="s">
        <v>49</v>
      </c>
      <c r="B47" s="4">
        <v>27000</v>
      </c>
      <c r="C47" s="1" t="s">
        <v>5</v>
      </c>
      <c r="D47" s="60">
        <v>96000</v>
      </c>
      <c r="E47" s="89">
        <v>95000</v>
      </c>
      <c r="F47" s="89">
        <v>670000</v>
      </c>
      <c r="G47" s="1">
        <v>595000</v>
      </c>
      <c r="H47" s="1">
        <v>360000</v>
      </c>
      <c r="J47" s="8">
        <v>3047582</v>
      </c>
      <c r="K47" s="84"/>
    </row>
    <row r="48" spans="1:11" ht="16">
      <c r="A48" s="2" t="s">
        <v>8</v>
      </c>
      <c r="B48" s="4" t="s">
        <v>5</v>
      </c>
      <c r="C48" s="1" t="s">
        <v>5</v>
      </c>
      <c r="D48" s="60">
        <v>132000</v>
      </c>
      <c r="E48" s="89">
        <v>131000</v>
      </c>
      <c r="F48" s="89">
        <v>4000</v>
      </c>
      <c r="G48" s="1">
        <v>3000</v>
      </c>
      <c r="H48" s="1">
        <v>2099.9999999999995</v>
      </c>
      <c r="J48" s="8">
        <v>3513186</v>
      </c>
      <c r="K48" s="84"/>
    </row>
    <row r="49" spans="1:11" ht="16">
      <c r="A49" s="2" t="s">
        <v>29</v>
      </c>
      <c r="B49" s="4">
        <v>22000</v>
      </c>
      <c r="C49" s="1" t="s">
        <v>5</v>
      </c>
      <c r="D49" s="60">
        <v>91000</v>
      </c>
      <c r="E49" s="89">
        <v>91000</v>
      </c>
      <c r="F49" s="89">
        <v>270000</v>
      </c>
      <c r="G49" s="1">
        <v>265000</v>
      </c>
      <c r="H49" s="1">
        <v>204000</v>
      </c>
      <c r="J49" s="8">
        <v>6490331</v>
      </c>
      <c r="K49" s="84"/>
    </row>
    <row r="50" spans="1:11" ht="16">
      <c r="A50" s="2" t="s">
        <v>51</v>
      </c>
      <c r="B50" s="4">
        <v>195000</v>
      </c>
      <c r="C50" s="1">
        <v>195000</v>
      </c>
      <c r="D50" s="60">
        <v>277000</v>
      </c>
      <c r="E50" s="89">
        <v>277000</v>
      </c>
      <c r="F50" s="89">
        <v>26000</v>
      </c>
      <c r="G50" s="1">
        <v>20500</v>
      </c>
      <c r="H50" s="1">
        <v>12500</v>
      </c>
      <c r="J50" s="8">
        <v>6670321</v>
      </c>
      <c r="K50" s="84"/>
    </row>
    <row r="51" spans="1:11" ht="16">
      <c r="A51" s="2" t="s">
        <v>30</v>
      </c>
      <c r="B51" s="4">
        <v>4000</v>
      </c>
      <c r="C51" s="1" t="s">
        <v>5</v>
      </c>
      <c r="D51" s="60">
        <v>9000</v>
      </c>
      <c r="E51" s="89">
        <v>9000</v>
      </c>
      <c r="F51" s="89">
        <v>5000</v>
      </c>
      <c r="G51" s="1">
        <v>3500</v>
      </c>
      <c r="H51" s="1">
        <v>2500</v>
      </c>
      <c r="J51" s="8">
        <v>1117229</v>
      </c>
      <c r="K51" s="82"/>
    </row>
    <row r="52" spans="1:11" ht="16">
      <c r="A52" s="2" t="s">
        <v>18</v>
      </c>
      <c r="B52" s="4">
        <v>275000</v>
      </c>
      <c r="C52" s="1" t="s">
        <v>5</v>
      </c>
      <c r="D52" s="60">
        <v>1279000</v>
      </c>
      <c r="E52" s="89">
        <v>1280000</v>
      </c>
      <c r="F52" s="89">
        <v>320000</v>
      </c>
      <c r="G52" s="1">
        <v>277000</v>
      </c>
      <c r="H52" s="1">
        <v>188000</v>
      </c>
      <c r="J52" s="8">
        <v>30749007</v>
      </c>
      <c r="K52" s="84"/>
    </row>
    <row r="53" spans="1:11" ht="16">
      <c r="A53" s="2" t="s">
        <v>45</v>
      </c>
      <c r="B53" s="4">
        <v>70000</v>
      </c>
      <c r="C53" s="1" t="s">
        <v>5</v>
      </c>
      <c r="D53" s="60">
        <v>6000</v>
      </c>
      <c r="E53" s="89">
        <v>6000</v>
      </c>
      <c r="F53" s="89">
        <v>105000</v>
      </c>
      <c r="G53" s="1">
        <v>72000</v>
      </c>
      <c r="H53" s="1">
        <v>22000</v>
      </c>
      <c r="J53" s="8">
        <v>1453665</v>
      </c>
      <c r="K53" s="84"/>
    </row>
    <row r="54" spans="1:11" ht="16">
      <c r="A54" s="14" t="s">
        <v>2</v>
      </c>
      <c r="B54" s="4">
        <v>63000</v>
      </c>
      <c r="C54" s="1">
        <v>325000</v>
      </c>
      <c r="G54" s="1"/>
      <c r="H54" s="1"/>
      <c r="J54" s="1"/>
      <c r="K54" s="84"/>
    </row>
    <row r="55" spans="1:11" ht="16">
      <c r="D55" t="s">
        <v>139</v>
      </c>
      <c r="H55" s="13"/>
      <c r="K55" s="84"/>
    </row>
    <row r="56" spans="1:11" ht="16">
      <c r="H56" s="7"/>
      <c r="K56" s="82"/>
    </row>
    <row r="57" spans="1:11" ht="16">
      <c r="K57" s="84"/>
    </row>
    <row r="58" spans="1:11" ht="16">
      <c r="K58" s="84"/>
    </row>
    <row r="59" spans="1:11" ht="16">
      <c r="K59" s="84"/>
    </row>
    <row r="60" spans="1:11" ht="16">
      <c r="K60" s="82"/>
    </row>
    <row r="61" spans="1:11" ht="16">
      <c r="K61" s="84"/>
    </row>
    <row r="62" spans="1:11" ht="16">
      <c r="K62" s="84"/>
    </row>
    <row r="63" spans="1:11" ht="16">
      <c r="K63" s="84"/>
    </row>
    <row r="64" spans="1:11" ht="16">
      <c r="K64" s="84"/>
    </row>
    <row r="65" spans="11:11" ht="16">
      <c r="K65" s="84"/>
    </row>
    <row r="66" spans="11:11" ht="16">
      <c r="K66" s="84"/>
    </row>
    <row r="67" spans="11:11" ht="16">
      <c r="K67" s="84"/>
    </row>
    <row r="68" spans="11:11" ht="16">
      <c r="K68" s="84"/>
    </row>
    <row r="69" spans="11:11" ht="16">
      <c r="K69" s="84"/>
    </row>
    <row r="70" spans="11:11" ht="16">
      <c r="K70" s="82"/>
    </row>
    <row r="71" spans="11:11" ht="16">
      <c r="K71" s="84"/>
    </row>
    <row r="72" spans="11:11" ht="16">
      <c r="K72" s="84"/>
    </row>
    <row r="73" spans="11:11" ht="16">
      <c r="K73" s="84"/>
    </row>
    <row r="74" spans="11:11" ht="16">
      <c r="K74" s="84"/>
    </row>
    <row r="75" spans="11:11" ht="16">
      <c r="K75" s="84"/>
    </row>
    <row r="76" spans="11:11" ht="16">
      <c r="K76" s="84"/>
    </row>
    <row r="78" spans="11:11" ht="16">
      <c r="K78" s="84"/>
    </row>
    <row r="79" spans="11:11" ht="16">
      <c r="K79" s="84"/>
    </row>
    <row r="80" spans="11:11" ht="16">
      <c r="K80" s="84"/>
    </row>
  </sheetData>
  <hyperlinks>
    <hyperlink ref="B2" r:id="rId1"/>
    <hyperlink ref="D2" r:id="rId2"/>
    <hyperlink ref="E2" r:id="rId3"/>
  </hyperlinks>
  <pageMargins left="0.7" right="0.7" top="0.75" bottom="0.75" header="0.3" footer="0.3"/>
  <pageSetup orientation="portrait" horizontalDpi="4294967292" verticalDpi="4294967292"/>
  <legacyDrawing r:id="rId4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3"/>
  <sheetViews>
    <sheetView zoomScale="85" zoomScaleNormal="85" zoomScalePageLayoutView="85" workbookViewId="0">
      <selection activeCell="B2" sqref="B2"/>
    </sheetView>
  </sheetViews>
  <sheetFormatPr baseColWidth="10" defaultColWidth="8.83203125" defaultRowHeight="14" x14ac:dyDescent="0"/>
  <cols>
    <col min="1" max="1" width="15.33203125" bestFit="1" customWidth="1"/>
    <col min="2" max="2" width="8" bestFit="1" customWidth="1"/>
    <col min="3" max="3" width="10.5" bestFit="1" customWidth="1"/>
    <col min="4" max="6" width="8" bestFit="1" customWidth="1"/>
    <col min="7" max="7" width="9" bestFit="1" customWidth="1"/>
    <col min="8" max="8" width="7" bestFit="1" customWidth="1"/>
    <col min="9" max="10" width="8" bestFit="1" customWidth="1"/>
    <col min="11" max="11" width="9" bestFit="1" customWidth="1"/>
    <col min="12" max="12" width="8" bestFit="1" customWidth="1"/>
    <col min="13" max="13" width="10.5" bestFit="1" customWidth="1"/>
    <col min="14" max="14" width="7" bestFit="1" customWidth="1"/>
    <col min="15" max="15" width="9" bestFit="1" customWidth="1"/>
    <col min="16" max="16" width="7" bestFit="1" customWidth="1"/>
    <col min="17" max="17" width="10.5" bestFit="1" customWidth="1"/>
    <col min="18" max="18" width="7" bestFit="1" customWidth="1"/>
    <col min="19" max="19" width="10.5" bestFit="1" customWidth="1"/>
    <col min="20" max="20" width="7" bestFit="1" customWidth="1"/>
    <col min="21" max="21" width="10.5" bestFit="1" customWidth="1"/>
    <col min="22" max="22" width="7" bestFit="1" customWidth="1"/>
    <col min="23" max="23" width="10.5" bestFit="1" customWidth="1"/>
    <col min="24" max="24" width="7" bestFit="1" customWidth="1"/>
    <col min="25" max="25" width="10.5" bestFit="1" customWidth="1"/>
    <col min="26" max="26" width="5.5" bestFit="1" customWidth="1"/>
    <col min="27" max="27" width="10.5" bestFit="1" customWidth="1"/>
  </cols>
  <sheetData>
    <row r="1" spans="1:27" ht="98">
      <c r="A1" s="15"/>
      <c r="B1" s="16" t="s">
        <v>63</v>
      </c>
      <c r="C1" s="17" t="s">
        <v>64</v>
      </c>
      <c r="D1" s="16" t="s">
        <v>65</v>
      </c>
      <c r="E1" s="17" t="s">
        <v>66</v>
      </c>
      <c r="F1" s="16" t="s">
        <v>67</v>
      </c>
      <c r="G1" s="17" t="s">
        <v>68</v>
      </c>
      <c r="H1" s="16" t="s">
        <v>69</v>
      </c>
      <c r="I1" s="17" t="s">
        <v>70</v>
      </c>
      <c r="J1" s="16" t="s">
        <v>71</v>
      </c>
      <c r="K1" s="17" t="s">
        <v>72</v>
      </c>
      <c r="L1" s="16" t="s">
        <v>73</v>
      </c>
      <c r="M1" s="17" t="s">
        <v>74</v>
      </c>
      <c r="N1" s="16" t="s">
        <v>75</v>
      </c>
      <c r="O1" s="17" t="s">
        <v>76</v>
      </c>
      <c r="P1" s="16" t="s">
        <v>77</v>
      </c>
      <c r="Q1" s="17" t="s">
        <v>78</v>
      </c>
      <c r="R1" s="16" t="s">
        <v>79</v>
      </c>
      <c r="S1" s="17" t="s">
        <v>80</v>
      </c>
      <c r="T1" s="16" t="s">
        <v>81</v>
      </c>
      <c r="U1" s="17" t="s">
        <v>82</v>
      </c>
      <c r="V1" s="16" t="s">
        <v>83</v>
      </c>
      <c r="W1" s="17" t="s">
        <v>84</v>
      </c>
      <c r="X1" s="16" t="s">
        <v>85</v>
      </c>
      <c r="Y1" s="17" t="s">
        <v>86</v>
      </c>
      <c r="Z1" s="16" t="s">
        <v>87</v>
      </c>
      <c r="AA1" s="17" t="s">
        <v>88</v>
      </c>
    </row>
    <row r="2" spans="1:27">
      <c r="A2" s="15" t="s">
        <v>89</v>
      </c>
      <c r="B2" s="18">
        <v>64098</v>
      </c>
      <c r="C2" s="19">
        <v>9252272</v>
      </c>
      <c r="D2" s="18">
        <v>16463</v>
      </c>
      <c r="E2" s="19">
        <v>40999</v>
      </c>
      <c r="F2" s="20" t="s">
        <v>90</v>
      </c>
      <c r="G2" s="21" t="s">
        <v>90</v>
      </c>
      <c r="H2" s="18">
        <v>3762</v>
      </c>
      <c r="I2" s="19">
        <v>51906</v>
      </c>
      <c r="J2" s="18">
        <v>14107</v>
      </c>
      <c r="K2" s="19">
        <v>488801</v>
      </c>
      <c r="L2" s="18">
        <v>15351</v>
      </c>
      <c r="M2" s="19">
        <v>1029386</v>
      </c>
      <c r="N2" s="18">
        <v>7359</v>
      </c>
      <c r="O2" s="19">
        <v>977416</v>
      </c>
      <c r="P2" s="18">
        <v>3712</v>
      </c>
      <c r="Q2" s="19">
        <v>1109975</v>
      </c>
      <c r="R2" s="20" t="s">
        <v>90</v>
      </c>
      <c r="S2" s="21" t="s">
        <v>90</v>
      </c>
      <c r="T2" s="18">
        <v>1537</v>
      </c>
      <c r="U2" s="19">
        <v>1045935</v>
      </c>
      <c r="V2" s="20" t="s">
        <v>90</v>
      </c>
      <c r="W2" s="21" t="s">
        <v>90</v>
      </c>
      <c r="X2" s="18">
        <v>1231</v>
      </c>
      <c r="Y2" s="19">
        <v>1879783</v>
      </c>
      <c r="Z2" s="18">
        <v>576</v>
      </c>
      <c r="AA2" s="19">
        <v>2628071</v>
      </c>
    </row>
    <row r="3" spans="1:27" ht="15" thickBot="1">
      <c r="A3" s="22" t="s">
        <v>91</v>
      </c>
      <c r="B3" s="23">
        <v>64098</v>
      </c>
      <c r="C3" s="24">
        <v>9249674</v>
      </c>
      <c r="D3" s="23">
        <v>16463</v>
      </c>
      <c r="E3" s="24">
        <v>40297</v>
      </c>
      <c r="F3" s="23">
        <v>17869</v>
      </c>
      <c r="G3" s="24">
        <v>540253</v>
      </c>
      <c r="H3" s="23">
        <v>3762</v>
      </c>
      <c r="I3" s="24">
        <v>51826</v>
      </c>
      <c r="J3" s="23">
        <v>14107</v>
      </c>
      <c r="K3" s="24">
        <v>488427</v>
      </c>
      <c r="L3" s="23">
        <v>15351</v>
      </c>
      <c r="M3" s="24">
        <v>1028820</v>
      </c>
      <c r="N3" s="23">
        <v>7359</v>
      </c>
      <c r="O3" s="24">
        <v>976791</v>
      </c>
      <c r="P3" s="23">
        <v>3712</v>
      </c>
      <c r="Q3" s="24">
        <v>1108623</v>
      </c>
      <c r="R3" s="23">
        <v>3344</v>
      </c>
      <c r="S3" s="24">
        <v>5544272</v>
      </c>
      <c r="T3" s="23">
        <v>1537</v>
      </c>
      <c r="U3" s="24">
        <v>1014259</v>
      </c>
      <c r="V3" s="23">
        <v>1807</v>
      </c>
      <c r="W3" s="24">
        <v>4388263</v>
      </c>
      <c r="X3" s="23">
        <v>1231</v>
      </c>
      <c r="Y3" s="24">
        <v>1814937</v>
      </c>
      <c r="Z3" s="23">
        <v>576</v>
      </c>
      <c r="AA3" s="24">
        <v>2584437</v>
      </c>
    </row>
    <row r="4" spans="1:27">
      <c r="A4" s="25" t="s">
        <v>37</v>
      </c>
      <c r="B4" s="26">
        <v>219</v>
      </c>
      <c r="C4" s="25">
        <v>9116</v>
      </c>
      <c r="D4" s="26">
        <v>140</v>
      </c>
      <c r="E4" s="25">
        <v>560</v>
      </c>
      <c r="F4" s="26">
        <v>30</v>
      </c>
      <c r="G4" s="25">
        <v>723</v>
      </c>
      <c r="H4" s="26">
        <v>16</v>
      </c>
      <c r="I4" s="25">
        <v>193</v>
      </c>
      <c r="J4" s="26">
        <v>14</v>
      </c>
      <c r="K4" s="25">
        <v>530</v>
      </c>
      <c r="L4" s="26">
        <v>27</v>
      </c>
      <c r="M4" s="25">
        <v>1935</v>
      </c>
      <c r="N4" s="26">
        <v>8</v>
      </c>
      <c r="O4" s="25">
        <v>1132</v>
      </c>
      <c r="P4" s="26">
        <v>11</v>
      </c>
      <c r="Q4" s="25">
        <v>2915</v>
      </c>
      <c r="R4" s="26">
        <v>3</v>
      </c>
      <c r="S4" s="25">
        <v>1851</v>
      </c>
      <c r="T4" s="26">
        <v>3</v>
      </c>
      <c r="U4" s="25">
        <v>1851</v>
      </c>
      <c r="V4" s="26" t="s">
        <v>5</v>
      </c>
      <c r="W4" s="25" t="s">
        <v>5</v>
      </c>
      <c r="X4" s="26" t="s">
        <v>5</v>
      </c>
      <c r="Y4" s="25" t="s">
        <v>5</v>
      </c>
      <c r="Z4" s="26" t="s">
        <v>5</v>
      </c>
      <c r="AA4" s="25" t="s">
        <v>5</v>
      </c>
    </row>
    <row r="5" spans="1:27">
      <c r="A5" s="15" t="s">
        <v>54</v>
      </c>
      <c r="B5" s="27">
        <v>28</v>
      </c>
      <c r="C5" s="15" t="s">
        <v>92</v>
      </c>
      <c r="D5" s="27">
        <v>24</v>
      </c>
      <c r="E5" s="15">
        <v>53</v>
      </c>
      <c r="F5" s="27" t="s">
        <v>5</v>
      </c>
      <c r="G5" s="15"/>
      <c r="H5" s="27" t="s">
        <v>5</v>
      </c>
      <c r="I5" s="15" t="s">
        <v>5</v>
      </c>
      <c r="J5" s="27" t="s">
        <v>5</v>
      </c>
      <c r="K5" s="15" t="s">
        <v>5</v>
      </c>
      <c r="L5" s="27">
        <v>2</v>
      </c>
      <c r="M5" s="15" t="s">
        <v>92</v>
      </c>
      <c r="N5" s="27">
        <v>2</v>
      </c>
      <c r="O5" s="15" t="s">
        <v>92</v>
      </c>
      <c r="P5" s="27" t="s">
        <v>5</v>
      </c>
      <c r="Q5" s="15" t="s">
        <v>5</v>
      </c>
      <c r="R5" s="27" t="s">
        <v>5</v>
      </c>
      <c r="S5" s="15" t="s">
        <v>5</v>
      </c>
      <c r="T5" s="27" t="s">
        <v>5</v>
      </c>
      <c r="U5" s="15" t="s">
        <v>5</v>
      </c>
      <c r="V5" s="27" t="s">
        <v>5</v>
      </c>
      <c r="W5" s="15" t="s">
        <v>5</v>
      </c>
      <c r="X5" s="27" t="s">
        <v>5</v>
      </c>
      <c r="Y5" s="15" t="s">
        <v>5</v>
      </c>
      <c r="Z5" s="27" t="s">
        <v>5</v>
      </c>
      <c r="AA5" s="15" t="s">
        <v>5</v>
      </c>
    </row>
    <row r="6" spans="1:27">
      <c r="A6" s="15" t="s">
        <v>48</v>
      </c>
      <c r="B6" s="27">
        <v>239</v>
      </c>
      <c r="C6" s="15">
        <v>193621</v>
      </c>
      <c r="D6" s="27">
        <v>160</v>
      </c>
      <c r="E6" s="15">
        <v>318</v>
      </c>
      <c r="F6" s="27">
        <v>7</v>
      </c>
      <c r="G6" s="15"/>
      <c r="H6" s="27">
        <v>1</v>
      </c>
      <c r="I6" s="15" t="s">
        <v>92</v>
      </c>
      <c r="J6" s="27">
        <v>6</v>
      </c>
      <c r="K6" s="15" t="s">
        <v>92</v>
      </c>
      <c r="L6" s="27" t="s">
        <v>5</v>
      </c>
      <c r="M6" s="15" t="s">
        <v>5</v>
      </c>
      <c r="N6" s="27" t="s">
        <v>5</v>
      </c>
      <c r="O6" s="15" t="s">
        <v>5</v>
      </c>
      <c r="P6" s="27">
        <v>3</v>
      </c>
      <c r="Q6" s="15">
        <v>1032</v>
      </c>
      <c r="R6" s="27">
        <v>69</v>
      </c>
      <c r="S6" s="15">
        <v>192079</v>
      </c>
      <c r="T6" s="27">
        <v>10</v>
      </c>
      <c r="U6" s="15">
        <v>7279</v>
      </c>
      <c r="V6" s="27">
        <v>59</v>
      </c>
      <c r="W6" s="15">
        <v>184800</v>
      </c>
      <c r="X6" s="27">
        <v>29</v>
      </c>
      <c r="Y6" s="15">
        <v>46102</v>
      </c>
      <c r="Z6" s="27">
        <v>30</v>
      </c>
      <c r="AA6" s="15">
        <v>138698</v>
      </c>
    </row>
    <row r="7" spans="1:27">
      <c r="A7" s="15" t="s">
        <v>39</v>
      </c>
      <c r="B7" s="27">
        <v>100</v>
      </c>
      <c r="C7" s="15">
        <v>8972</v>
      </c>
      <c r="D7" s="27">
        <v>10</v>
      </c>
      <c r="E7" s="15" t="s">
        <v>92</v>
      </c>
      <c r="F7" s="27">
        <v>28</v>
      </c>
      <c r="G7" s="15">
        <v>896</v>
      </c>
      <c r="H7" s="27">
        <v>2</v>
      </c>
      <c r="I7" s="15" t="s">
        <v>92</v>
      </c>
      <c r="J7" s="27">
        <v>26</v>
      </c>
      <c r="K7" s="15">
        <v>896</v>
      </c>
      <c r="L7" s="27">
        <v>31</v>
      </c>
      <c r="M7" s="15">
        <v>1982</v>
      </c>
      <c r="N7" s="27">
        <v>21</v>
      </c>
      <c r="O7" s="15">
        <v>2835</v>
      </c>
      <c r="P7" s="27">
        <v>10</v>
      </c>
      <c r="Q7" s="15">
        <v>3174</v>
      </c>
      <c r="R7" s="27" t="s">
        <v>5</v>
      </c>
      <c r="S7" s="15" t="s">
        <v>5</v>
      </c>
      <c r="T7" s="27" t="s">
        <v>5</v>
      </c>
      <c r="U7" s="15" t="s">
        <v>5</v>
      </c>
      <c r="V7" s="27" t="s">
        <v>5</v>
      </c>
      <c r="W7" s="15" t="s">
        <v>5</v>
      </c>
      <c r="X7" s="27" t="s">
        <v>5</v>
      </c>
      <c r="Y7" s="15" t="s">
        <v>5</v>
      </c>
      <c r="Z7" s="27" t="s">
        <v>5</v>
      </c>
      <c r="AA7" s="15" t="s">
        <v>5</v>
      </c>
    </row>
    <row r="8" spans="1:27">
      <c r="A8" s="15" t="s">
        <v>53</v>
      </c>
      <c r="B8" s="27">
        <v>1931</v>
      </c>
      <c r="C8" s="15">
        <v>1815655</v>
      </c>
      <c r="D8" s="27">
        <v>457</v>
      </c>
      <c r="E8" s="15">
        <v>954</v>
      </c>
      <c r="F8" s="27">
        <v>62</v>
      </c>
      <c r="G8" s="15">
        <v>1463</v>
      </c>
      <c r="H8" s="27">
        <v>26</v>
      </c>
      <c r="I8" s="15">
        <v>305</v>
      </c>
      <c r="J8" s="27">
        <v>36</v>
      </c>
      <c r="K8" s="15">
        <v>1158</v>
      </c>
      <c r="L8" s="27">
        <v>52</v>
      </c>
      <c r="M8" s="15">
        <v>3558</v>
      </c>
      <c r="N8" s="27">
        <v>110</v>
      </c>
      <c r="O8" s="15">
        <v>15428</v>
      </c>
      <c r="P8" s="27">
        <v>258</v>
      </c>
      <c r="Q8" s="15">
        <v>84334</v>
      </c>
      <c r="R8" s="27">
        <v>992</v>
      </c>
      <c r="S8" s="15">
        <v>1709918</v>
      </c>
      <c r="T8" s="27">
        <v>350</v>
      </c>
      <c r="U8" s="15">
        <v>247102</v>
      </c>
      <c r="V8" s="27">
        <v>642</v>
      </c>
      <c r="W8" s="15">
        <v>1462816</v>
      </c>
      <c r="X8" s="27">
        <v>456</v>
      </c>
      <c r="Y8" s="15">
        <v>705415</v>
      </c>
      <c r="Z8" s="27">
        <v>186</v>
      </c>
      <c r="AA8" s="15">
        <v>757401</v>
      </c>
    </row>
    <row r="9" spans="1:27">
      <c r="A9" s="15" t="s">
        <v>46</v>
      </c>
      <c r="B9" s="27">
        <v>517</v>
      </c>
      <c r="C9" s="15">
        <v>130736</v>
      </c>
      <c r="D9" s="27">
        <v>378</v>
      </c>
      <c r="E9" s="15">
        <v>749</v>
      </c>
      <c r="F9" s="27">
        <v>29</v>
      </c>
      <c r="G9" s="15">
        <v>503</v>
      </c>
      <c r="H9" s="27">
        <v>18</v>
      </c>
      <c r="I9" s="15">
        <v>224</v>
      </c>
      <c r="J9" s="27">
        <v>11</v>
      </c>
      <c r="K9" s="15">
        <v>279</v>
      </c>
      <c r="L9" s="27">
        <v>12</v>
      </c>
      <c r="M9" s="15">
        <v>850</v>
      </c>
      <c r="N9" s="27">
        <v>11</v>
      </c>
      <c r="O9" s="15">
        <v>1554</v>
      </c>
      <c r="P9" s="27">
        <v>22</v>
      </c>
      <c r="Q9" s="15">
        <v>8128</v>
      </c>
      <c r="R9" s="27">
        <v>65</v>
      </c>
      <c r="S9" s="15">
        <v>118952</v>
      </c>
      <c r="T9" s="27">
        <v>26</v>
      </c>
      <c r="U9" s="15">
        <v>17889</v>
      </c>
      <c r="V9" s="27">
        <v>39</v>
      </c>
      <c r="W9" s="15">
        <v>101063</v>
      </c>
      <c r="X9" s="27">
        <v>24</v>
      </c>
      <c r="Y9" s="15">
        <v>38199</v>
      </c>
      <c r="Z9" s="27">
        <v>15</v>
      </c>
      <c r="AA9" s="15">
        <v>62864</v>
      </c>
    </row>
    <row r="10" spans="1:27">
      <c r="A10" s="15" t="s">
        <v>11</v>
      </c>
      <c r="B10" s="27">
        <v>242</v>
      </c>
      <c r="C10" s="15">
        <v>17740</v>
      </c>
      <c r="D10" s="27">
        <v>111</v>
      </c>
      <c r="E10" s="15">
        <v>298</v>
      </c>
      <c r="F10" s="27">
        <v>50</v>
      </c>
      <c r="G10" s="15">
        <v>1532</v>
      </c>
      <c r="H10" s="27">
        <v>7</v>
      </c>
      <c r="I10" s="15">
        <v>106</v>
      </c>
      <c r="J10" s="27">
        <v>43</v>
      </c>
      <c r="K10" s="15">
        <v>1426</v>
      </c>
      <c r="L10" s="27">
        <v>29</v>
      </c>
      <c r="M10" s="15">
        <v>2103</v>
      </c>
      <c r="N10" s="27">
        <v>23</v>
      </c>
      <c r="O10" s="15">
        <v>2990</v>
      </c>
      <c r="P10" s="27">
        <v>25</v>
      </c>
      <c r="Q10" s="15">
        <v>6880</v>
      </c>
      <c r="R10" s="27">
        <v>4</v>
      </c>
      <c r="S10" s="15">
        <v>3937</v>
      </c>
      <c r="T10" s="27">
        <v>3</v>
      </c>
      <c r="U10" s="15" t="s">
        <v>92</v>
      </c>
      <c r="V10" s="27">
        <v>1</v>
      </c>
      <c r="W10" s="15" t="s">
        <v>92</v>
      </c>
      <c r="X10" s="27">
        <v>1</v>
      </c>
      <c r="Y10" s="15" t="s">
        <v>92</v>
      </c>
      <c r="Z10" s="27" t="s">
        <v>5</v>
      </c>
      <c r="AA10" s="15" t="s">
        <v>5</v>
      </c>
    </row>
    <row r="11" spans="1:27">
      <c r="A11" s="15" t="s">
        <v>15</v>
      </c>
      <c r="B11" s="27">
        <v>77</v>
      </c>
      <c r="C11" s="15">
        <v>4512</v>
      </c>
      <c r="D11" s="27">
        <v>32</v>
      </c>
      <c r="E11" s="15" t="s">
        <v>92</v>
      </c>
      <c r="F11" s="27">
        <v>24</v>
      </c>
      <c r="G11" s="15">
        <v>719</v>
      </c>
      <c r="H11" s="27">
        <v>1</v>
      </c>
      <c r="I11" s="15" t="s">
        <v>92</v>
      </c>
      <c r="J11" s="27">
        <v>23</v>
      </c>
      <c r="K11" s="15">
        <v>719</v>
      </c>
      <c r="L11" s="27">
        <v>7</v>
      </c>
      <c r="M11" s="15">
        <v>494</v>
      </c>
      <c r="N11" s="27">
        <v>8</v>
      </c>
      <c r="O11" s="15">
        <v>1230</v>
      </c>
      <c r="P11" s="27">
        <v>5</v>
      </c>
      <c r="Q11" s="15">
        <v>1381</v>
      </c>
      <c r="R11" s="27">
        <v>1</v>
      </c>
      <c r="S11" s="15" t="s">
        <v>92</v>
      </c>
      <c r="T11" s="27">
        <v>1</v>
      </c>
      <c r="U11" s="15" t="s">
        <v>92</v>
      </c>
      <c r="V11" s="27" t="s">
        <v>5</v>
      </c>
      <c r="W11" s="15" t="s">
        <v>5</v>
      </c>
      <c r="X11" s="27" t="s">
        <v>5</v>
      </c>
      <c r="Y11" s="15" t="s">
        <v>5</v>
      </c>
      <c r="Z11" s="27" t="s">
        <v>5</v>
      </c>
      <c r="AA11" s="15" t="s">
        <v>5</v>
      </c>
    </row>
    <row r="12" spans="1:27">
      <c r="A12" s="15" t="s">
        <v>36</v>
      </c>
      <c r="B12" s="27">
        <v>425</v>
      </c>
      <c r="C12" s="15">
        <v>123220</v>
      </c>
      <c r="D12" s="27">
        <v>295</v>
      </c>
      <c r="E12" s="15">
        <v>827</v>
      </c>
      <c r="F12" s="27">
        <v>15</v>
      </c>
      <c r="G12" s="15">
        <v>220</v>
      </c>
      <c r="H12" s="27">
        <v>12</v>
      </c>
      <c r="I12" s="15">
        <v>125</v>
      </c>
      <c r="J12" s="27">
        <v>3</v>
      </c>
      <c r="K12" s="15">
        <v>95</v>
      </c>
      <c r="L12" s="27">
        <v>8</v>
      </c>
      <c r="M12" s="15">
        <v>650</v>
      </c>
      <c r="N12" s="27">
        <v>15</v>
      </c>
      <c r="O12" s="15">
        <v>1938</v>
      </c>
      <c r="P12" s="27">
        <v>28</v>
      </c>
      <c r="Q12" s="15">
        <v>10464</v>
      </c>
      <c r="R12" s="27">
        <v>64</v>
      </c>
      <c r="S12" s="15">
        <v>109121</v>
      </c>
      <c r="T12" s="27">
        <v>27</v>
      </c>
      <c r="U12" s="15">
        <v>18194</v>
      </c>
      <c r="V12" s="27">
        <v>37</v>
      </c>
      <c r="W12" s="15">
        <v>90927</v>
      </c>
      <c r="X12" s="27">
        <v>26</v>
      </c>
      <c r="Y12" s="15">
        <v>41620</v>
      </c>
      <c r="Z12" s="27">
        <v>11</v>
      </c>
      <c r="AA12" s="15">
        <v>49307</v>
      </c>
    </row>
    <row r="13" spans="1:27">
      <c r="A13" s="15" t="s">
        <v>35</v>
      </c>
      <c r="B13" s="27">
        <v>348</v>
      </c>
      <c r="C13" s="15">
        <v>79492</v>
      </c>
      <c r="D13" s="27">
        <v>98</v>
      </c>
      <c r="E13" s="15">
        <v>390</v>
      </c>
      <c r="F13" s="27">
        <v>35</v>
      </c>
      <c r="G13" s="15">
        <v>768</v>
      </c>
      <c r="H13" s="27">
        <v>22</v>
      </c>
      <c r="I13" s="15">
        <v>262</v>
      </c>
      <c r="J13" s="27">
        <v>13</v>
      </c>
      <c r="K13" s="15">
        <v>506</v>
      </c>
      <c r="L13" s="27">
        <v>36</v>
      </c>
      <c r="M13" s="15">
        <v>2380</v>
      </c>
      <c r="N13" s="27">
        <v>104</v>
      </c>
      <c r="O13" s="15">
        <v>14012</v>
      </c>
      <c r="P13" s="27">
        <v>43</v>
      </c>
      <c r="Q13" s="15">
        <v>12942</v>
      </c>
      <c r="R13" s="27">
        <v>32</v>
      </c>
      <c r="S13" s="15">
        <v>49000</v>
      </c>
      <c r="T13" s="27">
        <v>14</v>
      </c>
      <c r="U13" s="15">
        <v>9320</v>
      </c>
      <c r="V13" s="27">
        <v>18</v>
      </c>
      <c r="W13" s="15">
        <v>39680</v>
      </c>
      <c r="X13" s="27">
        <v>14</v>
      </c>
      <c r="Y13" s="15">
        <v>20656</v>
      </c>
      <c r="Z13" s="27">
        <v>4</v>
      </c>
      <c r="AA13" s="15">
        <v>19024</v>
      </c>
    </row>
    <row r="14" spans="1:27">
      <c r="A14" s="15" t="s">
        <v>55</v>
      </c>
      <c r="B14" s="27">
        <v>12</v>
      </c>
      <c r="C14" s="15" t="s">
        <v>92</v>
      </c>
      <c r="D14" s="27">
        <v>10</v>
      </c>
      <c r="E14" s="15">
        <v>35</v>
      </c>
      <c r="F14" s="27" t="s">
        <v>5</v>
      </c>
      <c r="G14" s="15"/>
      <c r="H14" s="27" t="s">
        <v>5</v>
      </c>
      <c r="I14" s="15" t="s">
        <v>5</v>
      </c>
      <c r="J14" s="27" t="s">
        <v>5</v>
      </c>
      <c r="K14" s="15" t="s">
        <v>5</v>
      </c>
      <c r="L14" s="27" t="s">
        <v>5</v>
      </c>
      <c r="M14" s="15" t="s">
        <v>5</v>
      </c>
      <c r="N14" s="27" t="s">
        <v>5</v>
      </c>
      <c r="O14" s="15" t="s">
        <v>5</v>
      </c>
      <c r="P14" s="27" t="s">
        <v>5</v>
      </c>
      <c r="Q14" s="15" t="s">
        <v>5</v>
      </c>
      <c r="R14" s="27">
        <v>2</v>
      </c>
      <c r="S14" s="15" t="s">
        <v>92</v>
      </c>
      <c r="T14" s="27">
        <v>1</v>
      </c>
      <c r="U14" s="15" t="s">
        <v>92</v>
      </c>
      <c r="V14" s="27">
        <v>1</v>
      </c>
      <c r="W14" s="15" t="s">
        <v>92</v>
      </c>
      <c r="X14" s="27">
        <v>1</v>
      </c>
      <c r="Y14" s="15" t="s">
        <v>92</v>
      </c>
      <c r="Z14" s="27" t="s">
        <v>5</v>
      </c>
      <c r="AA14" s="15" t="s">
        <v>5</v>
      </c>
    </row>
    <row r="15" spans="1:27">
      <c r="A15" s="15" t="s">
        <v>44</v>
      </c>
      <c r="B15" s="27">
        <v>934</v>
      </c>
      <c r="C15" s="15">
        <v>578761</v>
      </c>
      <c r="D15" s="27">
        <v>361</v>
      </c>
      <c r="E15" s="15">
        <v>724</v>
      </c>
      <c r="F15" s="27">
        <v>63</v>
      </c>
      <c r="G15" s="15">
        <v>1777</v>
      </c>
      <c r="H15" s="27">
        <v>18</v>
      </c>
      <c r="I15" s="15">
        <v>251</v>
      </c>
      <c r="J15" s="27">
        <v>45</v>
      </c>
      <c r="K15" s="15">
        <v>1526</v>
      </c>
      <c r="L15" s="27">
        <v>119</v>
      </c>
      <c r="M15" s="15">
        <v>8170</v>
      </c>
      <c r="N15" s="27">
        <v>91</v>
      </c>
      <c r="O15" s="15">
        <v>12258</v>
      </c>
      <c r="P15" s="27">
        <v>100</v>
      </c>
      <c r="Q15" s="15">
        <v>30728</v>
      </c>
      <c r="R15" s="27">
        <v>200</v>
      </c>
      <c r="S15" s="15">
        <v>525104</v>
      </c>
      <c r="T15" s="27">
        <v>74</v>
      </c>
      <c r="U15" s="15">
        <v>51011</v>
      </c>
      <c r="V15" s="27">
        <v>126</v>
      </c>
      <c r="W15" s="15">
        <v>474093</v>
      </c>
      <c r="X15" s="27">
        <v>69</v>
      </c>
      <c r="Y15" s="15">
        <v>105537</v>
      </c>
      <c r="Z15" s="27">
        <v>57</v>
      </c>
      <c r="AA15" s="15">
        <v>368556</v>
      </c>
    </row>
    <row r="16" spans="1:27">
      <c r="A16" s="15" t="s">
        <v>22</v>
      </c>
      <c r="B16" s="27">
        <v>1149</v>
      </c>
      <c r="C16" s="15">
        <v>98849</v>
      </c>
      <c r="D16" s="27">
        <v>272</v>
      </c>
      <c r="E16" s="15">
        <v>663</v>
      </c>
      <c r="F16" s="27">
        <v>273</v>
      </c>
      <c r="G16" s="15">
        <v>8635</v>
      </c>
      <c r="H16" s="27">
        <v>32</v>
      </c>
      <c r="I16" s="15">
        <v>461</v>
      </c>
      <c r="J16" s="27">
        <v>241</v>
      </c>
      <c r="K16" s="15">
        <v>8174</v>
      </c>
      <c r="L16" s="27">
        <v>305</v>
      </c>
      <c r="M16" s="15">
        <v>21046</v>
      </c>
      <c r="N16" s="27">
        <v>189</v>
      </c>
      <c r="O16" s="15">
        <v>24916</v>
      </c>
      <c r="P16" s="27">
        <v>93</v>
      </c>
      <c r="Q16" s="15">
        <v>27001</v>
      </c>
      <c r="R16" s="27">
        <v>17</v>
      </c>
      <c r="S16" s="15">
        <v>16588</v>
      </c>
      <c r="T16" s="27">
        <v>12</v>
      </c>
      <c r="U16" s="15">
        <v>8499</v>
      </c>
      <c r="V16" s="27">
        <v>5</v>
      </c>
      <c r="W16" s="15">
        <v>8089</v>
      </c>
      <c r="X16" s="27">
        <v>4</v>
      </c>
      <c r="Y16" s="15" t="s">
        <v>92</v>
      </c>
      <c r="Z16" s="27">
        <v>1</v>
      </c>
      <c r="AA16" s="15" t="s">
        <v>92</v>
      </c>
    </row>
    <row r="17" spans="1:27">
      <c r="A17" s="15" t="s">
        <v>21</v>
      </c>
      <c r="B17" s="27">
        <v>2401</v>
      </c>
      <c r="C17" s="15">
        <v>174141</v>
      </c>
      <c r="D17" s="27">
        <v>901</v>
      </c>
      <c r="E17" s="15">
        <v>2214</v>
      </c>
      <c r="F17" s="27">
        <v>927</v>
      </c>
      <c r="G17" s="15">
        <v>26409</v>
      </c>
      <c r="H17" s="27">
        <v>166</v>
      </c>
      <c r="I17" s="15">
        <v>2380</v>
      </c>
      <c r="J17" s="27">
        <v>761</v>
      </c>
      <c r="K17" s="15">
        <v>24029</v>
      </c>
      <c r="L17" s="27">
        <v>323</v>
      </c>
      <c r="M17" s="15">
        <v>20467</v>
      </c>
      <c r="N17" s="27">
        <v>142</v>
      </c>
      <c r="O17" s="15">
        <v>19094</v>
      </c>
      <c r="P17" s="27">
        <v>66</v>
      </c>
      <c r="Q17" s="15">
        <v>17432</v>
      </c>
      <c r="R17" s="27">
        <v>42</v>
      </c>
      <c r="S17" s="15">
        <v>88525</v>
      </c>
      <c r="T17" s="27">
        <v>17</v>
      </c>
      <c r="U17" s="15">
        <v>12256</v>
      </c>
      <c r="V17" s="27">
        <v>25</v>
      </c>
      <c r="W17" s="15">
        <v>76269</v>
      </c>
      <c r="X17" s="27">
        <v>14</v>
      </c>
      <c r="Y17" s="15">
        <v>21855</v>
      </c>
      <c r="Z17" s="27">
        <v>11</v>
      </c>
      <c r="AA17" s="15">
        <v>54414</v>
      </c>
    </row>
    <row r="18" spans="1:27">
      <c r="A18" s="15" t="s">
        <v>23</v>
      </c>
      <c r="B18" s="27">
        <v>1810</v>
      </c>
      <c r="C18" s="15">
        <v>204757</v>
      </c>
      <c r="D18" s="27">
        <v>339</v>
      </c>
      <c r="E18" s="15">
        <v>748</v>
      </c>
      <c r="F18" s="27">
        <v>505</v>
      </c>
      <c r="G18" s="15">
        <v>14682</v>
      </c>
      <c r="H18" s="27">
        <v>117</v>
      </c>
      <c r="I18" s="15">
        <v>1644</v>
      </c>
      <c r="J18" s="27">
        <v>388</v>
      </c>
      <c r="K18" s="15">
        <v>13038</v>
      </c>
      <c r="L18" s="27">
        <v>485</v>
      </c>
      <c r="M18" s="15">
        <v>33373</v>
      </c>
      <c r="N18" s="27">
        <v>309</v>
      </c>
      <c r="O18" s="15">
        <v>41140</v>
      </c>
      <c r="P18" s="27">
        <v>119</v>
      </c>
      <c r="Q18" s="15">
        <v>34854</v>
      </c>
      <c r="R18" s="27">
        <v>53</v>
      </c>
      <c r="S18" s="15">
        <v>79960</v>
      </c>
      <c r="T18" s="27">
        <v>26</v>
      </c>
      <c r="U18" s="15">
        <v>16964</v>
      </c>
      <c r="V18" s="27">
        <v>27</v>
      </c>
      <c r="W18" s="15">
        <v>62996</v>
      </c>
      <c r="X18" s="27">
        <v>17</v>
      </c>
      <c r="Y18" s="15">
        <v>25455</v>
      </c>
      <c r="Z18" s="27">
        <v>10</v>
      </c>
      <c r="AA18" s="15">
        <v>37541</v>
      </c>
    </row>
    <row r="19" spans="1:27">
      <c r="A19" s="15" t="s">
        <v>28</v>
      </c>
      <c r="B19" s="27">
        <v>858</v>
      </c>
      <c r="C19" s="15">
        <v>131688</v>
      </c>
      <c r="D19" s="27">
        <v>457</v>
      </c>
      <c r="E19" s="15">
        <v>1054</v>
      </c>
      <c r="F19" s="27">
        <v>207</v>
      </c>
      <c r="G19" s="15">
        <v>5906</v>
      </c>
      <c r="H19" s="27">
        <v>60</v>
      </c>
      <c r="I19" s="15">
        <v>786</v>
      </c>
      <c r="J19" s="27">
        <v>147</v>
      </c>
      <c r="K19" s="15">
        <v>5120</v>
      </c>
      <c r="L19" s="27">
        <v>91</v>
      </c>
      <c r="M19" s="15">
        <v>5960</v>
      </c>
      <c r="N19" s="27">
        <v>52</v>
      </c>
      <c r="O19" s="15">
        <v>6480</v>
      </c>
      <c r="P19" s="27">
        <v>28</v>
      </c>
      <c r="Q19" s="15">
        <v>7901</v>
      </c>
      <c r="R19" s="27">
        <v>23</v>
      </c>
      <c r="S19" s="15">
        <v>104387</v>
      </c>
      <c r="T19" s="27">
        <v>2</v>
      </c>
      <c r="U19" s="15" t="s">
        <v>92</v>
      </c>
      <c r="V19" s="27">
        <v>21</v>
      </c>
      <c r="W19" s="15" t="s">
        <v>92</v>
      </c>
      <c r="X19" s="27">
        <v>6</v>
      </c>
      <c r="Y19" s="15" t="s">
        <v>92</v>
      </c>
      <c r="Z19" s="27">
        <v>15</v>
      </c>
      <c r="AA19" s="15">
        <v>89508</v>
      </c>
    </row>
    <row r="20" spans="1:27">
      <c r="A20" s="15" t="s">
        <v>32</v>
      </c>
      <c r="B20" s="27">
        <v>1564</v>
      </c>
      <c r="C20" s="15">
        <v>71783</v>
      </c>
      <c r="D20" s="27">
        <v>656</v>
      </c>
      <c r="E20" s="15">
        <v>1582</v>
      </c>
      <c r="F20" s="27">
        <v>369</v>
      </c>
      <c r="G20" s="15">
        <v>11083</v>
      </c>
      <c r="H20" s="27">
        <v>71</v>
      </c>
      <c r="I20" s="15">
        <v>944</v>
      </c>
      <c r="J20" s="27">
        <v>298</v>
      </c>
      <c r="K20" s="15">
        <v>10139</v>
      </c>
      <c r="L20" s="27">
        <v>369</v>
      </c>
      <c r="M20" s="15">
        <v>25352</v>
      </c>
      <c r="N20" s="27">
        <v>124</v>
      </c>
      <c r="O20" s="15">
        <v>16256</v>
      </c>
      <c r="P20" s="27">
        <v>38</v>
      </c>
      <c r="Q20" s="15">
        <v>10662</v>
      </c>
      <c r="R20" s="27">
        <v>8</v>
      </c>
      <c r="S20" s="15">
        <v>6848</v>
      </c>
      <c r="T20" s="27">
        <v>6</v>
      </c>
      <c r="U20" s="15" t="s">
        <v>92</v>
      </c>
      <c r="V20" s="27">
        <v>2</v>
      </c>
      <c r="W20" s="15" t="s">
        <v>92</v>
      </c>
      <c r="X20" s="27">
        <v>2</v>
      </c>
      <c r="Y20" s="15" t="s">
        <v>92</v>
      </c>
      <c r="Z20" s="27" t="s">
        <v>5</v>
      </c>
      <c r="AA20" s="15" t="s">
        <v>5</v>
      </c>
    </row>
    <row r="21" spans="1:27">
      <c r="A21" s="15" t="s">
        <v>40</v>
      </c>
      <c r="B21" s="27">
        <v>121</v>
      </c>
      <c r="C21" s="15">
        <v>16089</v>
      </c>
      <c r="D21" s="27">
        <v>10</v>
      </c>
      <c r="E21" s="15">
        <v>18</v>
      </c>
      <c r="F21" s="27">
        <v>15</v>
      </c>
      <c r="G21" s="15">
        <v>517</v>
      </c>
      <c r="H21" s="27" t="s">
        <v>5</v>
      </c>
      <c r="I21" s="15" t="s">
        <v>5</v>
      </c>
      <c r="J21" s="27">
        <v>15</v>
      </c>
      <c r="K21" s="15">
        <v>517</v>
      </c>
      <c r="L21" s="27">
        <v>37</v>
      </c>
      <c r="M21" s="15">
        <v>2518</v>
      </c>
      <c r="N21" s="27">
        <v>30</v>
      </c>
      <c r="O21" s="15">
        <v>4160</v>
      </c>
      <c r="P21" s="27">
        <v>23</v>
      </c>
      <c r="Q21" s="15">
        <v>5538</v>
      </c>
      <c r="R21" s="27">
        <v>6</v>
      </c>
      <c r="S21" s="15">
        <v>3338</v>
      </c>
      <c r="T21" s="27">
        <v>6</v>
      </c>
      <c r="U21" s="15">
        <v>3338</v>
      </c>
      <c r="V21" s="27" t="s">
        <v>5</v>
      </c>
      <c r="W21" s="15" t="s">
        <v>5</v>
      </c>
      <c r="X21" s="27" t="s">
        <v>5</v>
      </c>
      <c r="Y21" s="15" t="s">
        <v>5</v>
      </c>
      <c r="Z21" s="27" t="s">
        <v>5</v>
      </c>
      <c r="AA21" s="15" t="s">
        <v>5</v>
      </c>
    </row>
    <row r="22" spans="1:27">
      <c r="A22" s="15" t="s">
        <v>6</v>
      </c>
      <c r="B22" s="27">
        <v>581</v>
      </c>
      <c r="C22" s="15">
        <v>32117</v>
      </c>
      <c r="D22" s="27">
        <v>290</v>
      </c>
      <c r="E22" s="15">
        <v>794</v>
      </c>
      <c r="F22" s="27">
        <v>130</v>
      </c>
      <c r="G22" s="15">
        <v>3537</v>
      </c>
      <c r="H22" s="27">
        <v>47</v>
      </c>
      <c r="I22" s="15">
        <v>647</v>
      </c>
      <c r="J22" s="27">
        <v>83</v>
      </c>
      <c r="K22" s="15">
        <v>2890</v>
      </c>
      <c r="L22" s="27">
        <v>79</v>
      </c>
      <c r="M22" s="15">
        <v>5420</v>
      </c>
      <c r="N22" s="27">
        <v>46</v>
      </c>
      <c r="O22" s="15">
        <v>6266</v>
      </c>
      <c r="P22" s="27">
        <v>27</v>
      </c>
      <c r="Q22" s="15">
        <v>8791</v>
      </c>
      <c r="R22" s="27">
        <v>9</v>
      </c>
      <c r="S22" s="15">
        <v>7309</v>
      </c>
      <c r="T22" s="27">
        <v>8</v>
      </c>
      <c r="U22" s="15" t="s">
        <v>92</v>
      </c>
      <c r="V22" s="27">
        <v>1</v>
      </c>
      <c r="W22" s="15" t="s">
        <v>92</v>
      </c>
      <c r="X22" s="27">
        <v>1</v>
      </c>
      <c r="Y22" s="15" t="s">
        <v>92</v>
      </c>
      <c r="Z22" s="27" t="s">
        <v>5</v>
      </c>
      <c r="AA22" s="15" t="s">
        <v>5</v>
      </c>
    </row>
    <row r="23" spans="1:27">
      <c r="A23" s="15" t="s">
        <v>16</v>
      </c>
      <c r="B23" s="27">
        <v>573</v>
      </c>
      <c r="C23" s="15">
        <v>50923</v>
      </c>
      <c r="D23" s="27">
        <v>136</v>
      </c>
      <c r="E23" s="15">
        <v>388</v>
      </c>
      <c r="F23" s="27">
        <v>118</v>
      </c>
      <c r="G23" s="15">
        <v>3645</v>
      </c>
      <c r="H23" s="27">
        <v>25</v>
      </c>
      <c r="I23" s="15">
        <v>330</v>
      </c>
      <c r="J23" s="27">
        <v>93</v>
      </c>
      <c r="K23" s="15">
        <v>3315</v>
      </c>
      <c r="L23" s="27">
        <v>138</v>
      </c>
      <c r="M23" s="15">
        <v>9786</v>
      </c>
      <c r="N23" s="27">
        <v>134</v>
      </c>
      <c r="O23" s="15">
        <v>17738</v>
      </c>
      <c r="P23" s="27">
        <v>38</v>
      </c>
      <c r="Q23" s="15">
        <v>9868</v>
      </c>
      <c r="R23" s="27">
        <v>9</v>
      </c>
      <c r="S23" s="15">
        <v>9498</v>
      </c>
      <c r="T23" s="27">
        <v>6</v>
      </c>
      <c r="U23" s="15">
        <v>3857</v>
      </c>
      <c r="V23" s="27">
        <v>3</v>
      </c>
      <c r="W23" s="15">
        <v>5641</v>
      </c>
      <c r="X23" s="27">
        <v>3</v>
      </c>
      <c r="Y23" s="15">
        <v>5641</v>
      </c>
      <c r="Z23" s="27" t="s">
        <v>5</v>
      </c>
      <c r="AA23" s="15" t="s">
        <v>5</v>
      </c>
    </row>
    <row r="24" spans="1:27">
      <c r="A24" s="15" t="s">
        <v>9</v>
      </c>
      <c r="B24" s="27">
        <v>278</v>
      </c>
      <c r="C24" s="15">
        <v>12500</v>
      </c>
      <c r="D24" s="27">
        <v>133</v>
      </c>
      <c r="E24" s="15">
        <v>398</v>
      </c>
      <c r="F24" s="27">
        <v>62</v>
      </c>
      <c r="G24" s="15">
        <v>1619</v>
      </c>
      <c r="H24" s="27">
        <v>22</v>
      </c>
      <c r="I24" s="15">
        <v>247</v>
      </c>
      <c r="J24" s="27">
        <v>40</v>
      </c>
      <c r="K24" s="15">
        <v>1372</v>
      </c>
      <c r="L24" s="27">
        <v>42</v>
      </c>
      <c r="M24" s="15">
        <v>2963</v>
      </c>
      <c r="N24" s="27">
        <v>26</v>
      </c>
      <c r="O24" s="15">
        <v>3310</v>
      </c>
      <c r="P24" s="27">
        <v>15</v>
      </c>
      <c r="Q24" s="15">
        <v>4210</v>
      </c>
      <c r="R24" s="27" t="s">
        <v>5</v>
      </c>
      <c r="S24" s="15" t="s">
        <v>5</v>
      </c>
      <c r="T24" s="27" t="s">
        <v>5</v>
      </c>
      <c r="U24" s="15" t="s">
        <v>5</v>
      </c>
      <c r="V24" s="27" t="s">
        <v>5</v>
      </c>
      <c r="W24" s="15" t="s">
        <v>5</v>
      </c>
      <c r="X24" s="27" t="s">
        <v>5</v>
      </c>
      <c r="Y24" s="15" t="s">
        <v>5</v>
      </c>
      <c r="Z24" s="27" t="s">
        <v>5</v>
      </c>
      <c r="AA24" s="15" t="s">
        <v>5</v>
      </c>
    </row>
    <row r="25" spans="1:27">
      <c r="A25" s="15" t="s">
        <v>17</v>
      </c>
      <c r="B25" s="27">
        <v>2409</v>
      </c>
      <c r="C25" s="15">
        <v>376255</v>
      </c>
      <c r="D25" s="27">
        <v>609</v>
      </c>
      <c r="E25" s="15">
        <v>1573</v>
      </c>
      <c r="F25" s="27">
        <v>607</v>
      </c>
      <c r="G25" s="15">
        <v>16917</v>
      </c>
      <c r="H25" s="27">
        <v>159</v>
      </c>
      <c r="I25" s="15">
        <v>2131</v>
      </c>
      <c r="J25" s="27">
        <v>448</v>
      </c>
      <c r="K25" s="15">
        <v>14786</v>
      </c>
      <c r="L25" s="27">
        <v>431</v>
      </c>
      <c r="M25" s="15">
        <v>29556</v>
      </c>
      <c r="N25" s="27">
        <v>363</v>
      </c>
      <c r="O25" s="15">
        <v>49380</v>
      </c>
      <c r="P25" s="27">
        <v>250</v>
      </c>
      <c r="Q25" s="15">
        <v>73169</v>
      </c>
      <c r="R25" s="27">
        <v>149</v>
      </c>
      <c r="S25" s="15">
        <v>205660</v>
      </c>
      <c r="T25" s="27">
        <v>80</v>
      </c>
      <c r="U25" s="15">
        <v>53676</v>
      </c>
      <c r="V25" s="27">
        <v>69</v>
      </c>
      <c r="W25" s="15">
        <v>151984</v>
      </c>
      <c r="X25" s="27">
        <v>49</v>
      </c>
      <c r="Y25" s="15">
        <v>75246</v>
      </c>
      <c r="Z25" s="27">
        <v>20</v>
      </c>
      <c r="AA25" s="15">
        <v>76738</v>
      </c>
    </row>
    <row r="26" spans="1:27">
      <c r="A26" s="15" t="s">
        <v>19</v>
      </c>
      <c r="B26" s="27">
        <v>4746</v>
      </c>
      <c r="C26" s="15">
        <v>463312</v>
      </c>
      <c r="D26" s="27">
        <v>364</v>
      </c>
      <c r="E26" s="15">
        <v>1260</v>
      </c>
      <c r="F26" s="27">
        <v>1678</v>
      </c>
      <c r="G26" s="15">
        <v>52380</v>
      </c>
      <c r="H26" s="27">
        <v>244</v>
      </c>
      <c r="I26" s="15">
        <v>3615</v>
      </c>
      <c r="J26" s="27">
        <v>1434</v>
      </c>
      <c r="K26" s="15">
        <v>48765</v>
      </c>
      <c r="L26" s="27">
        <v>1626</v>
      </c>
      <c r="M26" s="15">
        <v>108358</v>
      </c>
      <c r="N26" s="27">
        <v>712</v>
      </c>
      <c r="O26" s="15">
        <v>92762</v>
      </c>
      <c r="P26" s="27">
        <v>258</v>
      </c>
      <c r="Q26" s="15">
        <v>76823</v>
      </c>
      <c r="R26" s="27">
        <v>108</v>
      </c>
      <c r="S26" s="15">
        <v>131729</v>
      </c>
      <c r="T26" s="27">
        <v>66</v>
      </c>
      <c r="U26" s="15">
        <v>44798</v>
      </c>
      <c r="V26" s="27">
        <v>42</v>
      </c>
      <c r="W26" s="15">
        <v>86931</v>
      </c>
      <c r="X26" s="27">
        <v>35</v>
      </c>
      <c r="Y26" s="15">
        <v>46252</v>
      </c>
      <c r="Z26" s="27">
        <v>7</v>
      </c>
      <c r="AA26" s="15">
        <v>40679</v>
      </c>
    </row>
    <row r="27" spans="1:27">
      <c r="A27" s="15" t="s">
        <v>38</v>
      </c>
      <c r="B27" s="27">
        <v>184</v>
      </c>
      <c r="C27" s="15">
        <v>14480</v>
      </c>
      <c r="D27" s="27">
        <v>44</v>
      </c>
      <c r="E27" s="15" t="s">
        <v>92</v>
      </c>
      <c r="F27" s="27">
        <v>48</v>
      </c>
      <c r="G27" s="15">
        <v>897</v>
      </c>
      <c r="H27" s="27">
        <v>32</v>
      </c>
      <c r="I27" s="15">
        <v>405</v>
      </c>
      <c r="J27" s="27">
        <v>16</v>
      </c>
      <c r="K27" s="15">
        <v>492</v>
      </c>
      <c r="L27" s="27">
        <v>33</v>
      </c>
      <c r="M27" s="15">
        <v>2439</v>
      </c>
      <c r="N27" s="27">
        <v>44</v>
      </c>
      <c r="O27" s="15">
        <v>6172</v>
      </c>
      <c r="P27" s="27">
        <v>13</v>
      </c>
      <c r="Q27" s="15">
        <v>3613</v>
      </c>
      <c r="R27" s="27">
        <v>2</v>
      </c>
      <c r="S27" s="15" t="s">
        <v>92</v>
      </c>
      <c r="T27" s="27">
        <v>2</v>
      </c>
      <c r="U27" s="15" t="s">
        <v>92</v>
      </c>
      <c r="V27" s="27" t="s">
        <v>5</v>
      </c>
      <c r="W27" s="15" t="s">
        <v>5</v>
      </c>
      <c r="X27" s="27" t="s">
        <v>5</v>
      </c>
      <c r="Y27" s="15" t="s">
        <v>5</v>
      </c>
      <c r="Z27" s="27" t="s">
        <v>5</v>
      </c>
      <c r="AA27" s="15" t="s">
        <v>5</v>
      </c>
    </row>
    <row r="28" spans="1:27">
      <c r="A28" s="15" t="s">
        <v>24</v>
      </c>
      <c r="B28" s="27">
        <v>2451</v>
      </c>
      <c r="C28" s="15">
        <v>92952</v>
      </c>
      <c r="D28" s="27">
        <v>1327</v>
      </c>
      <c r="E28" s="15">
        <v>3223</v>
      </c>
      <c r="F28" s="27">
        <v>553</v>
      </c>
      <c r="G28" s="15">
        <v>14159</v>
      </c>
      <c r="H28" s="27">
        <v>217</v>
      </c>
      <c r="I28" s="15">
        <v>2934</v>
      </c>
      <c r="J28" s="27">
        <v>336</v>
      </c>
      <c r="K28" s="15">
        <v>11225</v>
      </c>
      <c r="L28" s="27">
        <v>362</v>
      </c>
      <c r="M28" s="15">
        <v>24545</v>
      </c>
      <c r="N28" s="27">
        <v>165</v>
      </c>
      <c r="O28" s="15">
        <v>21187</v>
      </c>
      <c r="P28" s="27">
        <v>34</v>
      </c>
      <c r="Q28" s="15">
        <v>9719</v>
      </c>
      <c r="R28" s="27">
        <v>10</v>
      </c>
      <c r="S28" s="15">
        <v>20119</v>
      </c>
      <c r="T28" s="27">
        <v>6</v>
      </c>
      <c r="U28" s="15">
        <v>4313</v>
      </c>
      <c r="V28" s="27">
        <v>4</v>
      </c>
      <c r="W28" s="15">
        <v>15806</v>
      </c>
      <c r="X28" s="27">
        <v>1</v>
      </c>
      <c r="Y28" s="15" t="s">
        <v>92</v>
      </c>
      <c r="Z28" s="27">
        <v>3</v>
      </c>
      <c r="AA28" s="15" t="s">
        <v>92</v>
      </c>
    </row>
    <row r="29" spans="1:27">
      <c r="A29" s="15" t="s">
        <v>43</v>
      </c>
      <c r="B29" s="27">
        <v>397</v>
      </c>
      <c r="C29" s="15">
        <v>13947</v>
      </c>
      <c r="D29" s="27">
        <v>315</v>
      </c>
      <c r="E29" s="15">
        <v>619</v>
      </c>
      <c r="F29" s="27">
        <v>18</v>
      </c>
      <c r="G29" s="15">
        <v>320</v>
      </c>
      <c r="H29" s="27">
        <v>13</v>
      </c>
      <c r="I29" s="15">
        <v>187</v>
      </c>
      <c r="J29" s="27">
        <v>5</v>
      </c>
      <c r="K29" s="15">
        <v>133</v>
      </c>
      <c r="L29" s="27">
        <v>17</v>
      </c>
      <c r="M29" s="15">
        <v>1345</v>
      </c>
      <c r="N29" s="27">
        <v>26</v>
      </c>
      <c r="O29" s="15">
        <v>3578</v>
      </c>
      <c r="P29" s="27">
        <v>17</v>
      </c>
      <c r="Q29" s="15">
        <v>5203</v>
      </c>
      <c r="R29" s="27">
        <v>4</v>
      </c>
      <c r="S29" s="15">
        <v>2882</v>
      </c>
      <c r="T29" s="27">
        <v>4</v>
      </c>
      <c r="U29" s="15">
        <v>2882</v>
      </c>
      <c r="V29" s="27" t="s">
        <v>5</v>
      </c>
      <c r="W29" s="15" t="s">
        <v>5</v>
      </c>
      <c r="X29" s="27" t="s">
        <v>5</v>
      </c>
      <c r="Y29" s="15" t="s">
        <v>5</v>
      </c>
      <c r="Z29" s="27" t="s">
        <v>5</v>
      </c>
      <c r="AA29" s="15" t="s">
        <v>5</v>
      </c>
    </row>
    <row r="30" spans="1:27">
      <c r="A30" s="15" t="s">
        <v>27</v>
      </c>
      <c r="B30" s="27">
        <v>559</v>
      </c>
      <c r="C30" s="15">
        <v>54628</v>
      </c>
      <c r="D30" s="27">
        <v>264</v>
      </c>
      <c r="E30" s="15">
        <v>682</v>
      </c>
      <c r="F30" s="27">
        <v>132</v>
      </c>
      <c r="G30" s="15">
        <v>3285</v>
      </c>
      <c r="H30" s="27">
        <v>52</v>
      </c>
      <c r="I30" s="15">
        <v>681</v>
      </c>
      <c r="J30" s="27">
        <v>80</v>
      </c>
      <c r="K30" s="15">
        <v>2604</v>
      </c>
      <c r="L30" s="27">
        <v>81</v>
      </c>
      <c r="M30" s="15">
        <v>5379</v>
      </c>
      <c r="N30" s="27">
        <v>39</v>
      </c>
      <c r="O30" s="15">
        <v>5538</v>
      </c>
      <c r="P30" s="27">
        <v>24</v>
      </c>
      <c r="Q30" s="15">
        <v>6975</v>
      </c>
      <c r="R30" s="27">
        <v>19</v>
      </c>
      <c r="S30" s="15">
        <v>32769</v>
      </c>
      <c r="T30" s="27">
        <v>7</v>
      </c>
      <c r="U30" s="15">
        <v>4500</v>
      </c>
      <c r="V30" s="27">
        <v>12</v>
      </c>
      <c r="W30" s="15">
        <v>28269</v>
      </c>
      <c r="X30" s="27">
        <v>9</v>
      </c>
      <c r="Y30" s="15">
        <v>13719</v>
      </c>
      <c r="Z30" s="27">
        <v>3</v>
      </c>
      <c r="AA30" s="15">
        <v>14550</v>
      </c>
    </row>
    <row r="31" spans="1:27">
      <c r="A31" s="15" t="s">
        <v>50</v>
      </c>
      <c r="B31" s="27">
        <v>56</v>
      </c>
      <c r="C31" s="15">
        <v>29484</v>
      </c>
      <c r="D31" s="27">
        <v>31</v>
      </c>
      <c r="E31" s="15">
        <v>73</v>
      </c>
      <c r="F31" s="27">
        <v>2</v>
      </c>
      <c r="G31" s="15"/>
      <c r="H31" s="27">
        <v>1</v>
      </c>
      <c r="I31" s="15" t="s">
        <v>92</v>
      </c>
      <c r="J31" s="27">
        <v>1</v>
      </c>
      <c r="K31" s="15" t="s">
        <v>92</v>
      </c>
      <c r="L31" s="27" t="s">
        <v>5</v>
      </c>
      <c r="M31" s="15" t="s">
        <v>5</v>
      </c>
      <c r="N31" s="27">
        <v>2</v>
      </c>
      <c r="O31" s="15" t="s">
        <v>92</v>
      </c>
      <c r="P31" s="27">
        <v>8</v>
      </c>
      <c r="Q31" s="15">
        <v>3113</v>
      </c>
      <c r="R31" s="27">
        <v>13</v>
      </c>
      <c r="S31" s="15">
        <v>26006</v>
      </c>
      <c r="T31" s="27">
        <v>7</v>
      </c>
      <c r="U31" s="15">
        <v>4197</v>
      </c>
      <c r="V31" s="27">
        <v>6</v>
      </c>
      <c r="W31" s="15">
        <v>21809</v>
      </c>
      <c r="X31" s="27">
        <v>4</v>
      </c>
      <c r="Y31" s="15" t="s">
        <v>92</v>
      </c>
      <c r="Z31" s="27">
        <v>2</v>
      </c>
      <c r="AA31" s="15" t="s">
        <v>92</v>
      </c>
    </row>
    <row r="32" spans="1:27">
      <c r="A32" s="15" t="s">
        <v>7</v>
      </c>
      <c r="B32" s="27">
        <v>251</v>
      </c>
      <c r="C32" s="15">
        <v>13474</v>
      </c>
      <c r="D32" s="27">
        <v>139</v>
      </c>
      <c r="E32" s="15" t="s">
        <v>92</v>
      </c>
      <c r="F32" s="27">
        <v>35</v>
      </c>
      <c r="G32" s="15">
        <v>947</v>
      </c>
      <c r="H32" s="27">
        <v>12</v>
      </c>
      <c r="I32" s="15">
        <v>173</v>
      </c>
      <c r="J32" s="27">
        <v>23</v>
      </c>
      <c r="K32" s="15">
        <v>774</v>
      </c>
      <c r="L32" s="27">
        <v>41</v>
      </c>
      <c r="M32" s="15">
        <v>3014</v>
      </c>
      <c r="N32" s="27">
        <v>19</v>
      </c>
      <c r="O32" s="15">
        <v>2662</v>
      </c>
      <c r="P32" s="27">
        <v>16</v>
      </c>
      <c r="Q32" s="15">
        <v>5337</v>
      </c>
      <c r="R32" s="27">
        <v>1</v>
      </c>
      <c r="S32" s="15" t="s">
        <v>92</v>
      </c>
      <c r="T32" s="27" t="s">
        <v>5</v>
      </c>
      <c r="U32" s="15" t="s">
        <v>5</v>
      </c>
      <c r="V32" s="27">
        <v>1</v>
      </c>
      <c r="W32" s="15" t="s">
        <v>92</v>
      </c>
      <c r="X32" s="27">
        <v>1</v>
      </c>
      <c r="Y32" s="15" t="s">
        <v>92</v>
      </c>
      <c r="Z32" s="27" t="s">
        <v>5</v>
      </c>
      <c r="AA32" s="15" t="s">
        <v>5</v>
      </c>
    </row>
    <row r="33" spans="1:27">
      <c r="A33" s="15" t="s">
        <v>13</v>
      </c>
      <c r="B33" s="27">
        <v>127</v>
      </c>
      <c r="C33" s="15">
        <v>7192</v>
      </c>
      <c r="D33" s="27">
        <v>38</v>
      </c>
      <c r="E33" s="15">
        <v>113</v>
      </c>
      <c r="F33" s="27">
        <v>31</v>
      </c>
      <c r="G33" s="15">
        <v>838</v>
      </c>
      <c r="H33" s="27">
        <v>7</v>
      </c>
      <c r="I33" s="15">
        <v>87</v>
      </c>
      <c r="J33" s="27">
        <v>24</v>
      </c>
      <c r="K33" s="15">
        <v>751</v>
      </c>
      <c r="L33" s="27">
        <v>37</v>
      </c>
      <c r="M33" s="15">
        <v>2622</v>
      </c>
      <c r="N33" s="27">
        <v>18</v>
      </c>
      <c r="O33" s="15">
        <v>2367</v>
      </c>
      <c r="P33" s="27">
        <v>2</v>
      </c>
      <c r="Q33" s="15" t="s">
        <v>92</v>
      </c>
      <c r="R33" s="27">
        <v>1</v>
      </c>
      <c r="S33" s="15" t="s">
        <v>92</v>
      </c>
      <c r="T33" s="27">
        <v>1</v>
      </c>
      <c r="U33" s="15" t="s">
        <v>92</v>
      </c>
      <c r="V33" s="27" t="s">
        <v>5</v>
      </c>
      <c r="W33" s="15" t="s">
        <v>5</v>
      </c>
      <c r="X33" s="27" t="s">
        <v>5</v>
      </c>
      <c r="Y33" s="15" t="s">
        <v>5</v>
      </c>
      <c r="Z33" s="27" t="s">
        <v>5</v>
      </c>
      <c r="AA33" s="15" t="s">
        <v>5</v>
      </c>
    </row>
    <row r="34" spans="1:27">
      <c r="A34" s="15" t="s">
        <v>47</v>
      </c>
      <c r="B34" s="27">
        <v>410</v>
      </c>
      <c r="C34" s="15">
        <v>318878</v>
      </c>
      <c r="D34" s="27">
        <v>272</v>
      </c>
      <c r="E34" s="15">
        <v>680</v>
      </c>
      <c r="F34" s="27">
        <v>20</v>
      </c>
      <c r="G34" s="15">
        <v>374</v>
      </c>
      <c r="H34" s="27">
        <v>7</v>
      </c>
      <c r="I34" s="15">
        <v>102</v>
      </c>
      <c r="J34" s="27">
        <v>13</v>
      </c>
      <c r="K34" s="15">
        <v>272</v>
      </c>
      <c r="L34" s="27">
        <v>2</v>
      </c>
      <c r="M34" s="15" t="s">
        <v>92</v>
      </c>
      <c r="N34" s="27">
        <v>1</v>
      </c>
      <c r="O34" s="15" t="s">
        <v>92</v>
      </c>
      <c r="P34" s="27">
        <v>6</v>
      </c>
      <c r="Q34" s="15">
        <v>2347</v>
      </c>
      <c r="R34" s="27">
        <v>109</v>
      </c>
      <c r="S34" s="15">
        <v>315183</v>
      </c>
      <c r="T34" s="27">
        <v>7</v>
      </c>
      <c r="U34" s="15">
        <v>5232</v>
      </c>
      <c r="V34" s="27">
        <v>102</v>
      </c>
      <c r="W34" s="15">
        <v>309951</v>
      </c>
      <c r="X34" s="27">
        <v>42</v>
      </c>
      <c r="Y34" s="15">
        <v>73807</v>
      </c>
      <c r="Z34" s="27">
        <v>60</v>
      </c>
      <c r="AA34" s="15">
        <v>236144</v>
      </c>
    </row>
    <row r="35" spans="1:27">
      <c r="A35" s="15" t="s">
        <v>12</v>
      </c>
      <c r="B35" s="27">
        <v>5427</v>
      </c>
      <c r="C35" s="15">
        <v>610712</v>
      </c>
      <c r="D35" s="27">
        <v>676</v>
      </c>
      <c r="E35" s="15">
        <v>1864</v>
      </c>
      <c r="F35" s="27">
        <v>1913</v>
      </c>
      <c r="G35" s="15">
        <v>58490</v>
      </c>
      <c r="H35" s="27">
        <v>438</v>
      </c>
      <c r="I35" s="15">
        <v>6180</v>
      </c>
      <c r="J35" s="27">
        <v>1475</v>
      </c>
      <c r="K35" s="15">
        <v>52310</v>
      </c>
      <c r="L35" s="27">
        <v>1676</v>
      </c>
      <c r="M35" s="15">
        <v>111547</v>
      </c>
      <c r="N35" s="27">
        <v>659</v>
      </c>
      <c r="O35" s="15">
        <v>88362</v>
      </c>
      <c r="P35" s="27">
        <v>257</v>
      </c>
      <c r="Q35" s="15">
        <v>80326</v>
      </c>
      <c r="R35" s="27">
        <v>246</v>
      </c>
      <c r="S35" s="15">
        <v>270123</v>
      </c>
      <c r="T35" s="27">
        <v>143</v>
      </c>
      <c r="U35" s="15">
        <v>100295</v>
      </c>
      <c r="V35" s="27">
        <v>103</v>
      </c>
      <c r="W35" s="15">
        <v>169828</v>
      </c>
      <c r="X35" s="27">
        <v>91</v>
      </c>
      <c r="Y35" s="15">
        <v>129622</v>
      </c>
      <c r="Z35" s="27">
        <v>12</v>
      </c>
      <c r="AA35" s="15">
        <v>40206</v>
      </c>
    </row>
    <row r="36" spans="1:27">
      <c r="A36" s="15" t="s">
        <v>31</v>
      </c>
      <c r="B36" s="27">
        <v>571</v>
      </c>
      <c r="C36" s="15">
        <v>45960</v>
      </c>
      <c r="D36" s="27">
        <v>322</v>
      </c>
      <c r="E36" s="15">
        <v>819</v>
      </c>
      <c r="F36" s="27">
        <v>70</v>
      </c>
      <c r="G36" s="15">
        <v>1845</v>
      </c>
      <c r="H36" s="27">
        <v>22</v>
      </c>
      <c r="I36" s="15">
        <v>284</v>
      </c>
      <c r="J36" s="27">
        <v>48</v>
      </c>
      <c r="K36" s="15">
        <v>1561</v>
      </c>
      <c r="L36" s="27">
        <v>55</v>
      </c>
      <c r="M36" s="15">
        <v>4104</v>
      </c>
      <c r="N36" s="27">
        <v>63</v>
      </c>
      <c r="O36" s="15">
        <v>8620</v>
      </c>
      <c r="P36" s="27">
        <v>45</v>
      </c>
      <c r="Q36" s="15">
        <v>13036</v>
      </c>
      <c r="R36" s="27">
        <v>16</v>
      </c>
      <c r="S36" s="15">
        <v>17536</v>
      </c>
      <c r="T36" s="27">
        <v>10</v>
      </c>
      <c r="U36" s="15">
        <v>7770</v>
      </c>
      <c r="V36" s="27">
        <v>6</v>
      </c>
      <c r="W36" s="15">
        <v>9766</v>
      </c>
      <c r="X36" s="27">
        <v>6</v>
      </c>
      <c r="Y36" s="15">
        <v>9766</v>
      </c>
      <c r="Z36" s="27" t="s">
        <v>5</v>
      </c>
      <c r="AA36" s="15" t="s">
        <v>5</v>
      </c>
    </row>
    <row r="37" spans="1:27">
      <c r="A37" s="15" t="s">
        <v>25</v>
      </c>
      <c r="B37" s="27">
        <v>243</v>
      </c>
      <c r="C37" s="15">
        <v>17876</v>
      </c>
      <c r="D37" s="27">
        <v>89</v>
      </c>
      <c r="E37" s="15">
        <v>170</v>
      </c>
      <c r="F37" s="27">
        <v>80</v>
      </c>
      <c r="G37" s="15">
        <v>2373</v>
      </c>
      <c r="H37" s="27">
        <v>10</v>
      </c>
      <c r="I37" s="15">
        <v>138</v>
      </c>
      <c r="J37" s="27">
        <v>70</v>
      </c>
      <c r="K37" s="15">
        <v>2235</v>
      </c>
      <c r="L37" s="27">
        <v>40</v>
      </c>
      <c r="M37" s="15">
        <v>2860</v>
      </c>
      <c r="N37" s="27">
        <v>15</v>
      </c>
      <c r="O37" s="15">
        <v>1796</v>
      </c>
      <c r="P37" s="27">
        <v>10</v>
      </c>
      <c r="Q37" s="15">
        <v>2983</v>
      </c>
      <c r="R37" s="27">
        <v>9</v>
      </c>
      <c r="S37" s="15">
        <v>7694</v>
      </c>
      <c r="T37" s="27">
        <v>7</v>
      </c>
      <c r="U37" s="15" t="s">
        <v>92</v>
      </c>
      <c r="V37" s="27">
        <v>2</v>
      </c>
      <c r="W37" s="15" t="s">
        <v>92</v>
      </c>
      <c r="X37" s="27">
        <v>2</v>
      </c>
      <c r="Y37" s="15" t="s">
        <v>92</v>
      </c>
      <c r="Z37" s="27" t="s">
        <v>5</v>
      </c>
      <c r="AA37" s="15" t="s">
        <v>5</v>
      </c>
    </row>
    <row r="38" spans="1:27">
      <c r="A38" s="15" t="s">
        <v>20</v>
      </c>
      <c r="B38" s="27">
        <v>4008</v>
      </c>
      <c r="C38" s="15">
        <v>267857</v>
      </c>
      <c r="D38" s="27">
        <v>930</v>
      </c>
      <c r="E38" s="15">
        <v>2841</v>
      </c>
      <c r="F38" s="27">
        <v>1724</v>
      </c>
      <c r="G38" s="15">
        <v>45220</v>
      </c>
      <c r="H38" s="27">
        <v>495</v>
      </c>
      <c r="I38" s="15">
        <v>6753</v>
      </c>
      <c r="J38" s="27">
        <v>1229</v>
      </c>
      <c r="K38" s="15">
        <v>38467</v>
      </c>
      <c r="L38" s="27">
        <v>786</v>
      </c>
      <c r="M38" s="15">
        <v>52452</v>
      </c>
      <c r="N38" s="27">
        <v>371</v>
      </c>
      <c r="O38" s="15">
        <v>48983</v>
      </c>
      <c r="P38" s="27">
        <v>129</v>
      </c>
      <c r="Q38" s="15">
        <v>36217</v>
      </c>
      <c r="R38" s="27">
        <v>68</v>
      </c>
      <c r="S38" s="15">
        <v>82144</v>
      </c>
      <c r="T38" s="27">
        <v>41</v>
      </c>
      <c r="U38" s="15">
        <v>26158</v>
      </c>
      <c r="V38" s="27">
        <v>27</v>
      </c>
      <c r="W38" s="15">
        <v>55986</v>
      </c>
      <c r="X38" s="27">
        <v>22</v>
      </c>
      <c r="Y38" s="15">
        <v>36089</v>
      </c>
      <c r="Z38" s="27">
        <v>5</v>
      </c>
      <c r="AA38" s="15">
        <v>19897</v>
      </c>
    </row>
    <row r="39" spans="1:27">
      <c r="A39" s="15" t="s">
        <v>41</v>
      </c>
      <c r="B39" s="27">
        <v>756</v>
      </c>
      <c r="C39" s="15">
        <v>45885</v>
      </c>
      <c r="D39" s="27">
        <v>508</v>
      </c>
      <c r="E39" s="15">
        <v>1226</v>
      </c>
      <c r="F39" s="27">
        <v>118</v>
      </c>
      <c r="G39" s="15">
        <v>2677</v>
      </c>
      <c r="H39" s="27">
        <v>55</v>
      </c>
      <c r="I39" s="15">
        <v>713</v>
      </c>
      <c r="J39" s="27">
        <v>63</v>
      </c>
      <c r="K39" s="15">
        <v>1964</v>
      </c>
      <c r="L39" s="27">
        <v>69</v>
      </c>
      <c r="M39" s="15">
        <v>4834</v>
      </c>
      <c r="N39" s="27">
        <v>37</v>
      </c>
      <c r="O39" s="15">
        <v>4984</v>
      </c>
      <c r="P39" s="27">
        <v>15</v>
      </c>
      <c r="Q39" s="15">
        <v>4465</v>
      </c>
      <c r="R39" s="27">
        <v>9</v>
      </c>
      <c r="S39" s="15">
        <v>27699</v>
      </c>
      <c r="T39" s="27">
        <v>3</v>
      </c>
      <c r="U39" s="15">
        <v>2140</v>
      </c>
      <c r="V39" s="27">
        <v>6</v>
      </c>
      <c r="W39" s="15">
        <v>25559</v>
      </c>
      <c r="X39" s="27">
        <v>3</v>
      </c>
      <c r="Y39" s="15">
        <v>5034</v>
      </c>
      <c r="Z39" s="27">
        <v>3</v>
      </c>
      <c r="AA39" s="15">
        <v>20525</v>
      </c>
    </row>
    <row r="40" spans="1:27">
      <c r="A40" s="15" t="s">
        <v>52</v>
      </c>
      <c r="B40" s="27">
        <v>686</v>
      </c>
      <c r="C40" s="15">
        <v>125767</v>
      </c>
      <c r="D40" s="27">
        <v>425</v>
      </c>
      <c r="E40" s="15">
        <v>865</v>
      </c>
      <c r="F40" s="27">
        <v>53</v>
      </c>
      <c r="G40" s="15">
        <v>1249</v>
      </c>
      <c r="H40" s="27">
        <v>18</v>
      </c>
      <c r="I40" s="15">
        <v>229</v>
      </c>
      <c r="J40" s="27">
        <v>35</v>
      </c>
      <c r="K40" s="15">
        <v>1020</v>
      </c>
      <c r="L40" s="27">
        <v>30</v>
      </c>
      <c r="M40" s="15">
        <v>2191</v>
      </c>
      <c r="N40" s="27">
        <v>51</v>
      </c>
      <c r="O40" s="15">
        <v>6951</v>
      </c>
      <c r="P40" s="27">
        <v>77</v>
      </c>
      <c r="Q40" s="15">
        <v>24155</v>
      </c>
      <c r="R40" s="27">
        <v>50</v>
      </c>
      <c r="S40" s="15">
        <v>90356</v>
      </c>
      <c r="T40" s="27">
        <v>25</v>
      </c>
      <c r="U40" s="15">
        <v>16764</v>
      </c>
      <c r="V40" s="27">
        <v>25</v>
      </c>
      <c r="W40" s="15">
        <v>73592</v>
      </c>
      <c r="X40" s="27">
        <v>20</v>
      </c>
      <c r="Y40" s="15">
        <v>29689</v>
      </c>
      <c r="Z40" s="27">
        <v>5</v>
      </c>
      <c r="AA40" s="15">
        <v>43903</v>
      </c>
    </row>
    <row r="41" spans="1:27">
      <c r="A41" s="15" t="s">
        <v>14</v>
      </c>
      <c r="B41" s="27">
        <v>7829</v>
      </c>
      <c r="C41" s="15">
        <v>532335</v>
      </c>
      <c r="D41" s="27">
        <v>1077</v>
      </c>
      <c r="E41" s="15">
        <v>2507</v>
      </c>
      <c r="F41" s="27">
        <v>2823</v>
      </c>
      <c r="G41" s="15">
        <v>99648</v>
      </c>
      <c r="H41" s="27">
        <v>308</v>
      </c>
      <c r="I41" s="15">
        <v>4348</v>
      </c>
      <c r="J41" s="27">
        <v>2515</v>
      </c>
      <c r="K41" s="15">
        <v>95300</v>
      </c>
      <c r="L41" s="27">
        <v>2725</v>
      </c>
      <c r="M41" s="15">
        <v>179090</v>
      </c>
      <c r="N41" s="27">
        <v>882</v>
      </c>
      <c r="O41" s="15">
        <v>113097</v>
      </c>
      <c r="P41" s="27">
        <v>246</v>
      </c>
      <c r="Q41" s="15">
        <v>70427</v>
      </c>
      <c r="R41" s="27">
        <v>76</v>
      </c>
      <c r="S41" s="15">
        <v>67566</v>
      </c>
      <c r="T41" s="27">
        <v>60</v>
      </c>
      <c r="U41" s="15">
        <v>40189</v>
      </c>
      <c r="V41" s="27">
        <v>16</v>
      </c>
      <c r="W41" s="15">
        <v>27377</v>
      </c>
      <c r="X41" s="27">
        <v>13</v>
      </c>
      <c r="Y41" s="15">
        <v>18786</v>
      </c>
      <c r="Z41" s="27">
        <v>3</v>
      </c>
      <c r="AA41" s="15">
        <v>8591</v>
      </c>
    </row>
    <row r="42" spans="1:27">
      <c r="A42" s="15" t="s">
        <v>10</v>
      </c>
      <c r="B42" s="27">
        <v>30</v>
      </c>
      <c r="C42" s="15">
        <v>1209</v>
      </c>
      <c r="D42" s="27">
        <v>15</v>
      </c>
      <c r="E42" s="15">
        <v>32</v>
      </c>
      <c r="F42" s="27">
        <v>6</v>
      </c>
      <c r="G42" s="15"/>
      <c r="H42" s="27">
        <v>1</v>
      </c>
      <c r="I42" s="15" t="s">
        <v>92</v>
      </c>
      <c r="J42" s="27">
        <v>5</v>
      </c>
      <c r="K42" s="15" t="s">
        <v>92</v>
      </c>
      <c r="L42" s="27">
        <v>4</v>
      </c>
      <c r="M42" s="15" t="s">
        <v>92</v>
      </c>
      <c r="N42" s="27">
        <v>4</v>
      </c>
      <c r="O42" s="15">
        <v>466</v>
      </c>
      <c r="P42" s="27">
        <v>1</v>
      </c>
      <c r="Q42" s="15" t="s">
        <v>92</v>
      </c>
      <c r="R42" s="27" t="s">
        <v>5</v>
      </c>
      <c r="S42" s="15" t="s">
        <v>5</v>
      </c>
      <c r="T42" s="27" t="s">
        <v>5</v>
      </c>
      <c r="U42" s="15" t="s">
        <v>5</v>
      </c>
      <c r="V42" s="27" t="s">
        <v>5</v>
      </c>
      <c r="W42" s="15" t="s">
        <v>5</v>
      </c>
      <c r="X42" s="27" t="s">
        <v>5</v>
      </c>
      <c r="Y42" s="15" t="s">
        <v>5</v>
      </c>
      <c r="Z42" s="27" t="s">
        <v>5</v>
      </c>
      <c r="AA42" s="15" t="s">
        <v>5</v>
      </c>
    </row>
    <row r="43" spans="1:27">
      <c r="A43" s="15" t="s">
        <v>34</v>
      </c>
      <c r="B43" s="27">
        <v>193</v>
      </c>
      <c r="C43" s="15">
        <v>15997</v>
      </c>
      <c r="D43" s="27">
        <v>121</v>
      </c>
      <c r="E43" s="15">
        <v>235</v>
      </c>
      <c r="F43" s="27">
        <v>14</v>
      </c>
      <c r="G43" s="15">
        <v>327</v>
      </c>
      <c r="H43" s="27">
        <v>7</v>
      </c>
      <c r="I43" s="15">
        <v>80</v>
      </c>
      <c r="J43" s="27">
        <v>7</v>
      </c>
      <c r="K43" s="15">
        <v>247</v>
      </c>
      <c r="L43" s="27">
        <v>7</v>
      </c>
      <c r="M43" s="15">
        <v>546</v>
      </c>
      <c r="N43" s="27">
        <v>18</v>
      </c>
      <c r="O43" s="15">
        <v>2433</v>
      </c>
      <c r="P43" s="27">
        <v>26</v>
      </c>
      <c r="Q43" s="15">
        <v>7161</v>
      </c>
      <c r="R43" s="27">
        <v>7</v>
      </c>
      <c r="S43" s="15">
        <v>5295</v>
      </c>
      <c r="T43" s="27">
        <v>6</v>
      </c>
      <c r="U43" s="15" t="s">
        <v>92</v>
      </c>
      <c r="V43" s="27">
        <v>1</v>
      </c>
      <c r="W43" s="15" t="s">
        <v>92</v>
      </c>
      <c r="X43" s="27">
        <v>1</v>
      </c>
      <c r="Y43" s="15" t="s">
        <v>92</v>
      </c>
      <c r="Z43" s="27" t="s">
        <v>5</v>
      </c>
      <c r="AA43" s="15" t="s">
        <v>5</v>
      </c>
    </row>
    <row r="44" spans="1:27">
      <c r="A44" s="15" t="s">
        <v>26</v>
      </c>
      <c r="B44" s="27">
        <v>689</v>
      </c>
      <c r="C44" s="15">
        <v>91831</v>
      </c>
      <c r="D44" s="27">
        <v>305</v>
      </c>
      <c r="E44" s="15">
        <v>696</v>
      </c>
      <c r="F44" s="27">
        <v>194</v>
      </c>
      <c r="G44" s="15">
        <v>4660</v>
      </c>
      <c r="H44" s="27">
        <v>70</v>
      </c>
      <c r="I44" s="15">
        <v>946</v>
      </c>
      <c r="J44" s="27">
        <v>124</v>
      </c>
      <c r="K44" s="15">
        <v>3714</v>
      </c>
      <c r="L44" s="27">
        <v>77</v>
      </c>
      <c r="M44" s="15">
        <v>5240</v>
      </c>
      <c r="N44" s="27">
        <v>45</v>
      </c>
      <c r="O44" s="15">
        <v>5890</v>
      </c>
      <c r="P44" s="27">
        <v>32</v>
      </c>
      <c r="Q44" s="15">
        <v>10449</v>
      </c>
      <c r="R44" s="27">
        <v>36</v>
      </c>
      <c r="S44" s="15">
        <v>64896</v>
      </c>
      <c r="T44" s="27">
        <v>12</v>
      </c>
      <c r="U44" s="15">
        <v>8589</v>
      </c>
      <c r="V44" s="27">
        <v>24</v>
      </c>
      <c r="W44" s="15">
        <v>56307</v>
      </c>
      <c r="X44" s="27">
        <v>20</v>
      </c>
      <c r="Y44" s="15">
        <v>32586</v>
      </c>
      <c r="Z44" s="27">
        <v>4</v>
      </c>
      <c r="AA44" s="15">
        <v>23721</v>
      </c>
    </row>
    <row r="45" spans="1:27">
      <c r="A45" s="15" t="s">
        <v>33</v>
      </c>
      <c r="B45" s="27">
        <v>979</v>
      </c>
      <c r="C45" s="15">
        <v>47978</v>
      </c>
      <c r="D45" s="27">
        <v>563</v>
      </c>
      <c r="E45" s="15">
        <v>1265</v>
      </c>
      <c r="F45" s="27">
        <v>116</v>
      </c>
      <c r="G45" s="15">
        <v>3259</v>
      </c>
      <c r="H45" s="27">
        <v>35</v>
      </c>
      <c r="I45" s="15">
        <v>469</v>
      </c>
      <c r="J45" s="27">
        <v>81</v>
      </c>
      <c r="K45" s="15">
        <v>2790</v>
      </c>
      <c r="L45" s="27">
        <v>125</v>
      </c>
      <c r="M45" s="15">
        <v>8648</v>
      </c>
      <c r="N45" s="27">
        <v>122</v>
      </c>
      <c r="O45" s="15">
        <v>16633</v>
      </c>
      <c r="P45" s="27">
        <v>44</v>
      </c>
      <c r="Q45" s="15">
        <v>11893</v>
      </c>
      <c r="R45" s="27">
        <v>9</v>
      </c>
      <c r="S45" s="15">
        <v>6280</v>
      </c>
      <c r="T45" s="27">
        <v>8</v>
      </c>
      <c r="U45" s="15" t="s">
        <v>92</v>
      </c>
      <c r="V45" s="27">
        <v>1</v>
      </c>
      <c r="W45" s="15" t="s">
        <v>92</v>
      </c>
      <c r="X45" s="27">
        <v>1</v>
      </c>
      <c r="Y45" s="15" t="s">
        <v>92</v>
      </c>
      <c r="Z45" s="27" t="s">
        <v>5</v>
      </c>
      <c r="AA45" s="15" t="s">
        <v>5</v>
      </c>
    </row>
    <row r="46" spans="1:27">
      <c r="A46" s="15" t="s">
        <v>42</v>
      </c>
      <c r="B46" s="27">
        <v>985</v>
      </c>
      <c r="C46" s="15">
        <v>434928</v>
      </c>
      <c r="D46" s="27">
        <v>366</v>
      </c>
      <c r="E46" s="15">
        <v>956</v>
      </c>
      <c r="F46" s="27">
        <v>144</v>
      </c>
      <c r="G46" s="15">
        <v>3406</v>
      </c>
      <c r="H46" s="27">
        <v>42</v>
      </c>
      <c r="I46" s="15">
        <v>540</v>
      </c>
      <c r="J46" s="27">
        <v>102</v>
      </c>
      <c r="K46" s="15">
        <v>2866</v>
      </c>
      <c r="L46" s="27">
        <v>80</v>
      </c>
      <c r="M46" s="15">
        <v>5568</v>
      </c>
      <c r="N46" s="27">
        <v>145</v>
      </c>
      <c r="O46" s="15">
        <v>20482</v>
      </c>
      <c r="P46" s="27">
        <v>94</v>
      </c>
      <c r="Q46" s="15">
        <v>28364</v>
      </c>
      <c r="R46" s="27">
        <v>156</v>
      </c>
      <c r="S46" s="15">
        <v>376152</v>
      </c>
      <c r="T46" s="27">
        <v>51</v>
      </c>
      <c r="U46" s="15">
        <v>33934</v>
      </c>
      <c r="V46" s="27">
        <v>105</v>
      </c>
      <c r="W46" s="15">
        <v>342218</v>
      </c>
      <c r="X46" s="27">
        <v>52</v>
      </c>
      <c r="Y46" s="15">
        <v>82186</v>
      </c>
      <c r="Z46" s="27">
        <v>53</v>
      </c>
      <c r="AA46" s="15">
        <v>260032</v>
      </c>
    </row>
    <row r="47" spans="1:27">
      <c r="A47" s="15" t="s">
        <v>49</v>
      </c>
      <c r="B47" s="27">
        <v>477</v>
      </c>
      <c r="C47" s="15">
        <v>90449</v>
      </c>
      <c r="D47" s="27">
        <v>256</v>
      </c>
      <c r="E47" s="15">
        <v>407</v>
      </c>
      <c r="F47" s="27">
        <v>46</v>
      </c>
      <c r="G47" s="15">
        <v>1261</v>
      </c>
      <c r="H47" s="27">
        <v>15</v>
      </c>
      <c r="I47" s="15">
        <v>203</v>
      </c>
      <c r="J47" s="27">
        <v>31</v>
      </c>
      <c r="K47" s="15">
        <v>1058</v>
      </c>
      <c r="L47" s="27">
        <v>30</v>
      </c>
      <c r="M47" s="15">
        <v>2105</v>
      </c>
      <c r="N47" s="27">
        <v>54</v>
      </c>
      <c r="O47" s="15">
        <v>7205</v>
      </c>
      <c r="P47" s="27">
        <v>45</v>
      </c>
      <c r="Q47" s="15">
        <v>13101</v>
      </c>
      <c r="R47" s="27">
        <v>46</v>
      </c>
      <c r="S47" s="15">
        <v>66370</v>
      </c>
      <c r="T47" s="27">
        <v>27</v>
      </c>
      <c r="U47" s="15">
        <v>17906</v>
      </c>
      <c r="V47" s="27">
        <v>19</v>
      </c>
      <c r="W47" s="15">
        <v>48464</v>
      </c>
      <c r="X47" s="27">
        <v>11</v>
      </c>
      <c r="Y47" s="15">
        <v>17631</v>
      </c>
      <c r="Z47" s="27">
        <v>8</v>
      </c>
      <c r="AA47" s="15">
        <v>30833</v>
      </c>
    </row>
    <row r="48" spans="1:27">
      <c r="A48" s="15" t="s">
        <v>8</v>
      </c>
      <c r="B48" s="27">
        <v>1075</v>
      </c>
      <c r="C48" s="15">
        <v>134142</v>
      </c>
      <c r="D48" s="27">
        <v>217</v>
      </c>
      <c r="E48" s="15">
        <v>585</v>
      </c>
      <c r="F48" s="27">
        <v>223</v>
      </c>
      <c r="G48" s="15">
        <v>7180</v>
      </c>
      <c r="H48" s="27">
        <v>30</v>
      </c>
      <c r="I48" s="15">
        <v>435</v>
      </c>
      <c r="J48" s="27">
        <v>193</v>
      </c>
      <c r="K48" s="15">
        <v>6745</v>
      </c>
      <c r="L48" s="27">
        <v>304</v>
      </c>
      <c r="M48" s="15">
        <v>20639</v>
      </c>
      <c r="N48" s="27">
        <v>166</v>
      </c>
      <c r="O48" s="15">
        <v>22489</v>
      </c>
      <c r="P48" s="27">
        <v>107</v>
      </c>
      <c r="Q48" s="15">
        <v>31063</v>
      </c>
      <c r="R48" s="27">
        <v>58</v>
      </c>
      <c r="S48" s="15">
        <v>52186</v>
      </c>
      <c r="T48" s="27">
        <v>41</v>
      </c>
      <c r="U48" s="15">
        <v>27783</v>
      </c>
      <c r="V48" s="27">
        <v>17</v>
      </c>
      <c r="W48" s="15">
        <v>24403</v>
      </c>
      <c r="X48" s="27">
        <v>16</v>
      </c>
      <c r="Y48" s="15" t="s">
        <v>92</v>
      </c>
      <c r="Z48" s="27">
        <v>1</v>
      </c>
      <c r="AA48" s="15" t="s">
        <v>92</v>
      </c>
    </row>
    <row r="49" spans="1:27">
      <c r="A49" s="15" t="s">
        <v>29</v>
      </c>
      <c r="B49" s="27">
        <v>1168</v>
      </c>
      <c r="C49" s="15">
        <v>94105</v>
      </c>
      <c r="D49" s="27">
        <v>435</v>
      </c>
      <c r="E49" s="15">
        <v>1125</v>
      </c>
      <c r="F49" s="27">
        <v>159</v>
      </c>
      <c r="G49" s="15">
        <v>3668</v>
      </c>
      <c r="H49" s="27">
        <v>60</v>
      </c>
      <c r="I49" s="15">
        <v>779</v>
      </c>
      <c r="J49" s="27">
        <v>99</v>
      </c>
      <c r="K49" s="15">
        <v>2889</v>
      </c>
      <c r="L49" s="27">
        <v>258</v>
      </c>
      <c r="M49" s="15">
        <v>19516</v>
      </c>
      <c r="N49" s="27">
        <v>219</v>
      </c>
      <c r="O49" s="15">
        <v>29470</v>
      </c>
      <c r="P49" s="27">
        <v>79</v>
      </c>
      <c r="Q49" s="15">
        <v>23077</v>
      </c>
      <c r="R49" s="27">
        <v>18</v>
      </c>
      <c r="S49" s="15">
        <v>17249</v>
      </c>
      <c r="T49" s="27">
        <v>14</v>
      </c>
      <c r="U49" s="15">
        <v>8959</v>
      </c>
      <c r="V49" s="27">
        <v>4</v>
      </c>
      <c r="W49" s="15">
        <v>8290</v>
      </c>
      <c r="X49" s="27">
        <v>3</v>
      </c>
      <c r="Y49" s="15" t="s">
        <v>92</v>
      </c>
      <c r="Z49" s="27">
        <v>1</v>
      </c>
      <c r="AA49" s="15" t="s">
        <v>92</v>
      </c>
    </row>
    <row r="50" spans="1:27">
      <c r="A50" s="15" t="s">
        <v>51</v>
      </c>
      <c r="B50" s="27">
        <v>798</v>
      </c>
      <c r="C50" s="15">
        <v>266989</v>
      </c>
      <c r="D50" s="27">
        <v>407</v>
      </c>
      <c r="E50" s="15">
        <v>912</v>
      </c>
      <c r="F50" s="27">
        <v>60</v>
      </c>
      <c r="G50" s="15">
        <v>1461</v>
      </c>
      <c r="H50" s="27">
        <v>18</v>
      </c>
      <c r="I50" s="15">
        <v>225</v>
      </c>
      <c r="J50" s="27">
        <v>42</v>
      </c>
      <c r="K50" s="15">
        <v>1236</v>
      </c>
      <c r="L50" s="27">
        <v>31</v>
      </c>
      <c r="M50" s="15">
        <v>2151</v>
      </c>
      <c r="N50" s="27">
        <v>65</v>
      </c>
      <c r="O50" s="15">
        <v>9492</v>
      </c>
      <c r="P50" s="27">
        <v>99</v>
      </c>
      <c r="Q50" s="15">
        <v>33437</v>
      </c>
      <c r="R50" s="27">
        <v>136</v>
      </c>
      <c r="S50" s="15">
        <v>219536</v>
      </c>
      <c r="T50" s="27">
        <v>60</v>
      </c>
      <c r="U50" s="15">
        <v>40079</v>
      </c>
      <c r="V50" s="27">
        <v>76</v>
      </c>
      <c r="W50" s="15">
        <v>179457</v>
      </c>
      <c r="X50" s="27">
        <v>56</v>
      </c>
      <c r="Y50" s="15">
        <v>84348</v>
      </c>
      <c r="Z50" s="27">
        <v>20</v>
      </c>
      <c r="AA50" s="15">
        <v>95109</v>
      </c>
    </row>
    <row r="51" spans="1:27">
      <c r="A51" s="15" t="s">
        <v>30</v>
      </c>
      <c r="B51" s="27">
        <v>438</v>
      </c>
      <c r="C51" s="15">
        <v>10095</v>
      </c>
      <c r="D51" s="27">
        <v>311</v>
      </c>
      <c r="E51" s="15">
        <v>622</v>
      </c>
      <c r="F51" s="27">
        <v>56</v>
      </c>
      <c r="G51" s="15">
        <v>1584</v>
      </c>
      <c r="H51" s="27">
        <v>19</v>
      </c>
      <c r="I51" s="15">
        <v>267</v>
      </c>
      <c r="J51" s="27">
        <v>37</v>
      </c>
      <c r="K51" s="15">
        <v>1317</v>
      </c>
      <c r="L51" s="27">
        <v>41</v>
      </c>
      <c r="M51" s="15">
        <v>2813</v>
      </c>
      <c r="N51" s="27">
        <v>21</v>
      </c>
      <c r="O51" s="15">
        <v>2676</v>
      </c>
      <c r="P51" s="27">
        <v>9</v>
      </c>
      <c r="Q51" s="15">
        <v>2400</v>
      </c>
      <c r="R51" s="27" t="s">
        <v>5</v>
      </c>
      <c r="S51" s="15" t="s">
        <v>5</v>
      </c>
      <c r="T51" s="27" t="s">
        <v>5</v>
      </c>
      <c r="U51" s="15" t="s">
        <v>5</v>
      </c>
      <c r="V51" s="27" t="s">
        <v>5</v>
      </c>
      <c r="W51" s="15" t="s">
        <v>5</v>
      </c>
      <c r="X51" s="27" t="s">
        <v>5</v>
      </c>
      <c r="Y51" s="15" t="s">
        <v>5</v>
      </c>
      <c r="Z51" s="27" t="s">
        <v>5</v>
      </c>
      <c r="AA51" s="15" t="s">
        <v>5</v>
      </c>
    </row>
    <row r="52" spans="1:27">
      <c r="A52" s="15" t="s">
        <v>18</v>
      </c>
      <c r="B52" s="27">
        <v>11543</v>
      </c>
      <c r="C52" s="15">
        <v>1270091</v>
      </c>
      <c r="D52" s="27">
        <v>586</v>
      </c>
      <c r="E52" s="15">
        <v>1861</v>
      </c>
      <c r="F52" s="27">
        <v>3990</v>
      </c>
      <c r="G52" s="15">
        <v>126988</v>
      </c>
      <c r="H52" s="27">
        <v>712</v>
      </c>
      <c r="I52" s="15">
        <v>10017</v>
      </c>
      <c r="J52" s="27">
        <v>3278</v>
      </c>
      <c r="K52" s="15">
        <v>116971</v>
      </c>
      <c r="L52" s="27">
        <v>4181</v>
      </c>
      <c r="M52" s="15">
        <v>277611</v>
      </c>
      <c r="N52" s="27">
        <v>1584</v>
      </c>
      <c r="O52" s="15">
        <v>209669</v>
      </c>
      <c r="P52" s="27">
        <v>815</v>
      </c>
      <c r="Q52" s="15">
        <v>241535</v>
      </c>
      <c r="R52" s="27">
        <v>387</v>
      </c>
      <c r="S52" s="15">
        <v>412427</v>
      </c>
      <c r="T52" s="27">
        <v>256</v>
      </c>
      <c r="U52" s="15">
        <v>166535</v>
      </c>
      <c r="V52" s="27">
        <v>131</v>
      </c>
      <c r="W52" s="15">
        <v>245892</v>
      </c>
      <c r="X52" s="27">
        <v>106</v>
      </c>
      <c r="Y52" s="15">
        <v>149696</v>
      </c>
      <c r="Z52" s="27">
        <v>25</v>
      </c>
      <c r="AA52" s="15">
        <v>96196</v>
      </c>
    </row>
    <row r="53" spans="1:27">
      <c r="A53" s="15" t="s">
        <v>45</v>
      </c>
      <c r="B53" s="27">
        <v>206</v>
      </c>
      <c r="C53" s="15">
        <v>6194</v>
      </c>
      <c r="D53" s="27">
        <v>181</v>
      </c>
      <c r="E53" s="15">
        <v>319</v>
      </c>
      <c r="F53" s="27">
        <v>7</v>
      </c>
      <c r="G53" s="15">
        <v>206</v>
      </c>
      <c r="H53" s="27" t="s">
        <v>5</v>
      </c>
      <c r="I53" s="15" t="s">
        <v>5</v>
      </c>
      <c r="J53" s="27">
        <v>7</v>
      </c>
      <c r="K53" s="15">
        <v>206</v>
      </c>
      <c r="L53" s="27">
        <v>10</v>
      </c>
      <c r="M53" s="15">
        <v>640</v>
      </c>
      <c r="N53" s="27">
        <v>4</v>
      </c>
      <c r="O53" s="15">
        <v>710</v>
      </c>
      <c r="P53" s="27">
        <v>2</v>
      </c>
      <c r="Q53" s="15" t="s">
        <v>92</v>
      </c>
      <c r="R53" s="27">
        <v>2</v>
      </c>
      <c r="S53" s="15" t="s">
        <v>92</v>
      </c>
      <c r="T53" s="27">
        <v>1</v>
      </c>
      <c r="U53" s="15" t="s">
        <v>92</v>
      </c>
      <c r="V53" s="27">
        <v>1</v>
      </c>
      <c r="W53" s="15" t="s">
        <v>92</v>
      </c>
      <c r="X53" s="27" t="s">
        <v>5</v>
      </c>
      <c r="Y53" s="15" t="s">
        <v>5</v>
      </c>
      <c r="Z53" s="27">
        <v>1</v>
      </c>
      <c r="AA53" s="15" t="s">
        <v>92</v>
      </c>
    </row>
  </sheetData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3"/>
  <sheetViews>
    <sheetView zoomScale="85" zoomScaleNormal="85" zoomScalePageLayoutView="85" workbookViewId="0">
      <selection activeCell="F21" sqref="F21"/>
    </sheetView>
  </sheetViews>
  <sheetFormatPr baseColWidth="10" defaultColWidth="8.83203125" defaultRowHeight="14" x14ac:dyDescent="0"/>
  <cols>
    <col min="1" max="1" width="15.33203125" bestFit="1" customWidth="1"/>
    <col min="2" max="2" width="8" bestFit="1" customWidth="1"/>
    <col min="3" max="3" width="10.5" bestFit="1" customWidth="1"/>
    <col min="4" max="6" width="8" bestFit="1" customWidth="1"/>
    <col min="7" max="7" width="9" bestFit="1" customWidth="1"/>
    <col min="8" max="8" width="7" bestFit="1" customWidth="1"/>
    <col min="9" max="10" width="8" bestFit="1" customWidth="1"/>
    <col min="11" max="11" width="9" bestFit="1" customWidth="1"/>
    <col min="12" max="12" width="8" bestFit="1" customWidth="1"/>
    <col min="13" max="13" width="10.5" bestFit="1" customWidth="1"/>
    <col min="14" max="14" width="7" bestFit="1" customWidth="1"/>
    <col min="15" max="15" width="9" bestFit="1" customWidth="1"/>
    <col min="16" max="16" width="7" bestFit="1" customWidth="1"/>
    <col min="17" max="17" width="10.5" bestFit="1" customWidth="1"/>
    <col min="18" max="18" width="7" bestFit="1" customWidth="1"/>
    <col min="19" max="19" width="10.5" bestFit="1" customWidth="1"/>
    <col min="20" max="20" width="7" bestFit="1" customWidth="1"/>
    <col min="21" max="21" width="10.5" bestFit="1" customWidth="1"/>
    <col min="22" max="22" width="7" bestFit="1" customWidth="1"/>
    <col min="23" max="23" width="10.5" bestFit="1" customWidth="1"/>
    <col min="24" max="24" width="7" bestFit="1" customWidth="1"/>
    <col min="25" max="25" width="10.5" bestFit="1" customWidth="1"/>
    <col min="26" max="26" width="5.5" bestFit="1" customWidth="1"/>
    <col min="27" max="27" width="10.5" bestFit="1" customWidth="1"/>
  </cols>
  <sheetData>
    <row r="1" spans="1:27" ht="98">
      <c r="A1" s="65"/>
      <c r="B1" s="72" t="s">
        <v>63</v>
      </c>
      <c r="C1" s="71" t="s">
        <v>64</v>
      </c>
      <c r="D1" s="72" t="s">
        <v>65</v>
      </c>
      <c r="E1" s="71" t="s">
        <v>66</v>
      </c>
      <c r="F1" s="72" t="s">
        <v>67</v>
      </c>
      <c r="G1" s="71" t="s">
        <v>68</v>
      </c>
      <c r="H1" s="72" t="s">
        <v>69</v>
      </c>
      <c r="I1" s="71" t="s">
        <v>70</v>
      </c>
      <c r="J1" s="72" t="s">
        <v>71</v>
      </c>
      <c r="K1" s="71" t="s">
        <v>72</v>
      </c>
      <c r="L1" s="72" t="s">
        <v>73</v>
      </c>
      <c r="M1" s="71" t="s">
        <v>74</v>
      </c>
      <c r="N1" s="72" t="s">
        <v>75</v>
      </c>
      <c r="O1" s="71" t="s">
        <v>76</v>
      </c>
      <c r="P1" s="72" t="s">
        <v>77</v>
      </c>
      <c r="Q1" s="71" t="s">
        <v>78</v>
      </c>
      <c r="R1" s="72" t="s">
        <v>79</v>
      </c>
      <c r="S1" s="71" t="s">
        <v>80</v>
      </c>
      <c r="T1" s="72" t="s">
        <v>81</v>
      </c>
      <c r="U1" s="71" t="s">
        <v>82</v>
      </c>
      <c r="V1" s="72" t="s">
        <v>83</v>
      </c>
      <c r="W1" s="71" t="s">
        <v>84</v>
      </c>
      <c r="X1" s="72" t="s">
        <v>85</v>
      </c>
      <c r="Y1" s="71" t="s">
        <v>86</v>
      </c>
      <c r="Z1" s="72" t="s">
        <v>87</v>
      </c>
      <c r="AA1" s="71" t="s">
        <v>88</v>
      </c>
    </row>
    <row r="2" spans="1:27">
      <c r="A2" s="65" t="s">
        <v>89</v>
      </c>
      <c r="B2" s="73">
        <v>64098</v>
      </c>
      <c r="C2" s="74">
        <v>9252272</v>
      </c>
      <c r="D2" s="73">
        <v>16463</v>
      </c>
      <c r="E2" s="74">
        <v>40999</v>
      </c>
      <c r="F2" s="77" t="s">
        <v>90</v>
      </c>
      <c r="G2" s="78" t="s">
        <v>90</v>
      </c>
      <c r="H2" s="73">
        <v>3762</v>
      </c>
      <c r="I2" s="74">
        <v>51906</v>
      </c>
      <c r="J2" s="73">
        <v>14107</v>
      </c>
      <c r="K2" s="79">
        <v>488801</v>
      </c>
      <c r="L2" s="73">
        <v>15351</v>
      </c>
      <c r="M2" s="74">
        <v>1029386</v>
      </c>
      <c r="N2" s="73">
        <v>7359</v>
      </c>
      <c r="O2" s="74">
        <v>977416</v>
      </c>
      <c r="P2" s="73">
        <v>3712</v>
      </c>
      <c r="Q2" s="74">
        <v>1109975</v>
      </c>
      <c r="R2" s="77" t="s">
        <v>90</v>
      </c>
      <c r="S2" s="78" t="s">
        <v>90</v>
      </c>
      <c r="T2" s="73">
        <v>1537</v>
      </c>
      <c r="U2" s="74">
        <v>1045935</v>
      </c>
      <c r="V2" s="77" t="s">
        <v>90</v>
      </c>
      <c r="W2" s="78" t="s">
        <v>90</v>
      </c>
      <c r="X2" s="73">
        <v>1231</v>
      </c>
      <c r="Y2" s="74">
        <v>1879783</v>
      </c>
      <c r="Z2" s="73">
        <v>576</v>
      </c>
      <c r="AA2" s="74">
        <v>2628071</v>
      </c>
    </row>
    <row r="3" spans="1:27" ht="15" thickBot="1">
      <c r="A3" s="70" t="s">
        <v>91</v>
      </c>
      <c r="B3" s="75">
        <v>64098</v>
      </c>
      <c r="C3" s="76">
        <v>9249674</v>
      </c>
      <c r="D3" s="75">
        <v>16463</v>
      </c>
      <c r="E3" s="76">
        <v>40297</v>
      </c>
      <c r="F3" s="75">
        <v>17869</v>
      </c>
      <c r="G3" s="76">
        <v>540253</v>
      </c>
      <c r="H3" s="75">
        <v>3762</v>
      </c>
      <c r="I3" s="76">
        <v>51826</v>
      </c>
      <c r="J3" s="75">
        <v>14107</v>
      </c>
      <c r="K3" s="80">
        <v>488427</v>
      </c>
      <c r="L3" s="75">
        <v>15351</v>
      </c>
      <c r="M3" s="76">
        <v>1028820</v>
      </c>
      <c r="N3" s="75">
        <v>7359</v>
      </c>
      <c r="O3" s="76">
        <v>976791</v>
      </c>
      <c r="P3" s="75">
        <v>3712</v>
      </c>
      <c r="Q3" s="76">
        <v>1108623</v>
      </c>
      <c r="R3" s="75">
        <v>3344</v>
      </c>
      <c r="S3" s="76">
        <v>5544272</v>
      </c>
      <c r="T3" s="75">
        <v>1537</v>
      </c>
      <c r="U3" s="76">
        <v>1014259</v>
      </c>
      <c r="V3" s="75">
        <v>1807</v>
      </c>
      <c r="W3" s="76">
        <v>4388263</v>
      </c>
      <c r="X3" s="75">
        <v>1231</v>
      </c>
      <c r="Y3" s="76">
        <v>1814937</v>
      </c>
      <c r="Z3" s="75">
        <v>576</v>
      </c>
      <c r="AA3" s="76">
        <v>2584437</v>
      </c>
    </row>
    <row r="4" spans="1:27">
      <c r="A4" s="68" t="s">
        <v>37</v>
      </c>
      <c r="B4" s="69">
        <v>219</v>
      </c>
      <c r="C4" s="68">
        <v>9116</v>
      </c>
      <c r="D4" s="69">
        <v>140</v>
      </c>
      <c r="E4" s="68">
        <v>560</v>
      </c>
      <c r="F4" s="69">
        <v>30</v>
      </c>
      <c r="G4" s="68">
        <v>723</v>
      </c>
      <c r="H4" s="69">
        <v>16</v>
      </c>
      <c r="I4" s="68">
        <v>193</v>
      </c>
      <c r="J4" s="69">
        <v>14</v>
      </c>
      <c r="K4" s="31">
        <v>530</v>
      </c>
      <c r="L4" s="69">
        <v>27</v>
      </c>
      <c r="M4" s="68">
        <v>1935</v>
      </c>
      <c r="N4" s="69">
        <v>8</v>
      </c>
      <c r="O4" s="68">
        <v>1132</v>
      </c>
      <c r="P4" s="69">
        <v>11</v>
      </c>
      <c r="Q4" s="68">
        <v>2915</v>
      </c>
      <c r="R4" s="69">
        <v>3</v>
      </c>
      <c r="S4" s="68">
        <v>1851</v>
      </c>
      <c r="T4" s="69">
        <v>3</v>
      </c>
      <c r="U4" s="68">
        <v>1851</v>
      </c>
      <c r="V4" s="69" t="s">
        <v>5</v>
      </c>
      <c r="W4" s="68" t="s">
        <v>5</v>
      </c>
      <c r="X4" s="69" t="s">
        <v>5</v>
      </c>
      <c r="Y4" s="68" t="s">
        <v>5</v>
      </c>
      <c r="Z4" s="69" t="s">
        <v>5</v>
      </c>
      <c r="AA4" s="68" t="s">
        <v>5</v>
      </c>
    </row>
    <row r="5" spans="1:27">
      <c r="A5" s="65" t="s">
        <v>54</v>
      </c>
      <c r="B5" s="67">
        <v>28</v>
      </c>
      <c r="C5" s="65" t="s">
        <v>92</v>
      </c>
      <c r="D5" s="67">
        <v>24</v>
      </c>
      <c r="E5" s="65">
        <v>53</v>
      </c>
      <c r="F5" s="67" t="s">
        <v>5</v>
      </c>
      <c r="G5" s="65"/>
      <c r="H5" s="67" t="s">
        <v>5</v>
      </c>
      <c r="I5" s="65" t="s">
        <v>5</v>
      </c>
      <c r="J5" s="67" t="s">
        <v>5</v>
      </c>
      <c r="K5" s="30" t="s">
        <v>5</v>
      </c>
      <c r="L5" s="67">
        <v>2</v>
      </c>
      <c r="M5" s="29">
        <f>L5*((99+50)/2)</f>
        <v>149</v>
      </c>
      <c r="N5" s="67">
        <v>2</v>
      </c>
      <c r="O5" s="29">
        <f>N5*((199+100)/2)</f>
        <v>299</v>
      </c>
      <c r="P5" s="67" t="s">
        <v>5</v>
      </c>
      <c r="Q5" s="65" t="s">
        <v>5</v>
      </c>
      <c r="R5" s="67" t="s">
        <v>5</v>
      </c>
      <c r="S5" s="65" t="s">
        <v>5</v>
      </c>
      <c r="T5" s="67" t="s">
        <v>5</v>
      </c>
      <c r="U5" s="65" t="s">
        <v>5</v>
      </c>
      <c r="V5" s="67" t="s">
        <v>5</v>
      </c>
      <c r="W5" s="65" t="s">
        <v>5</v>
      </c>
      <c r="X5" s="67" t="s">
        <v>5</v>
      </c>
      <c r="Y5" s="65" t="s">
        <v>5</v>
      </c>
      <c r="Z5" s="67" t="s">
        <v>5</v>
      </c>
      <c r="AA5" s="65" t="s">
        <v>5</v>
      </c>
    </row>
    <row r="6" spans="1:27">
      <c r="A6" s="65" t="s">
        <v>48</v>
      </c>
      <c r="B6" s="67">
        <v>239</v>
      </c>
      <c r="C6" s="65">
        <v>193621</v>
      </c>
      <c r="D6" s="67">
        <v>160</v>
      </c>
      <c r="E6" s="65">
        <v>318</v>
      </c>
      <c r="F6" s="67">
        <v>7</v>
      </c>
      <c r="G6" s="65"/>
      <c r="H6" s="67">
        <v>1</v>
      </c>
      <c r="I6" s="29">
        <f>H6*((19+10)/2)</f>
        <v>14.5</v>
      </c>
      <c r="J6" s="67">
        <v>6</v>
      </c>
      <c r="K6" s="30" t="s">
        <v>92</v>
      </c>
      <c r="L6" s="67" t="s">
        <v>5</v>
      </c>
      <c r="M6" s="65" t="s">
        <v>5</v>
      </c>
      <c r="N6" s="67" t="s">
        <v>5</v>
      </c>
      <c r="O6" s="65" t="s">
        <v>5</v>
      </c>
      <c r="P6" s="67">
        <v>3</v>
      </c>
      <c r="Q6" s="65">
        <v>1032</v>
      </c>
      <c r="R6" s="67">
        <v>69</v>
      </c>
      <c r="S6" s="65">
        <v>192079</v>
      </c>
      <c r="T6" s="67">
        <v>10</v>
      </c>
      <c r="U6" s="65">
        <v>7279</v>
      </c>
      <c r="V6" s="67">
        <v>59</v>
      </c>
      <c r="W6" s="65">
        <v>184800</v>
      </c>
      <c r="X6" s="67">
        <v>29</v>
      </c>
      <c r="Y6" s="65">
        <v>46102</v>
      </c>
      <c r="Z6" s="67">
        <v>30</v>
      </c>
      <c r="AA6" s="65">
        <v>138698</v>
      </c>
    </row>
    <row r="7" spans="1:27">
      <c r="A7" s="65" t="s">
        <v>39</v>
      </c>
      <c r="B7" s="67">
        <v>100</v>
      </c>
      <c r="C7" s="65">
        <v>8972</v>
      </c>
      <c r="D7" s="67">
        <v>10</v>
      </c>
      <c r="E7" s="29">
        <f>D7*((9+1)/2)</f>
        <v>50</v>
      </c>
      <c r="F7" s="67">
        <v>28</v>
      </c>
      <c r="G7" s="65">
        <v>896</v>
      </c>
      <c r="H7" s="67">
        <v>2</v>
      </c>
      <c r="I7" s="29">
        <f>H7*((19+10)/2)</f>
        <v>29</v>
      </c>
      <c r="J7" s="67">
        <v>26</v>
      </c>
      <c r="K7" s="30">
        <v>896</v>
      </c>
      <c r="L7" s="67">
        <v>31</v>
      </c>
      <c r="M7" s="65">
        <v>1982</v>
      </c>
      <c r="N7" s="67">
        <v>21</v>
      </c>
      <c r="O7" s="65">
        <v>2835</v>
      </c>
      <c r="P7" s="67">
        <v>10</v>
      </c>
      <c r="Q7" s="65">
        <v>3174</v>
      </c>
      <c r="R7" s="67" t="s">
        <v>5</v>
      </c>
      <c r="S7" s="65" t="s">
        <v>5</v>
      </c>
      <c r="T7" s="67" t="s">
        <v>5</v>
      </c>
      <c r="U7" s="65" t="s">
        <v>5</v>
      </c>
      <c r="V7" s="67" t="s">
        <v>5</v>
      </c>
      <c r="W7" s="65" t="s">
        <v>5</v>
      </c>
      <c r="X7" s="67" t="s">
        <v>5</v>
      </c>
      <c r="Y7" s="65" t="s">
        <v>5</v>
      </c>
      <c r="Z7" s="67" t="s">
        <v>5</v>
      </c>
      <c r="AA7" s="65" t="s">
        <v>5</v>
      </c>
    </row>
    <row r="8" spans="1:27">
      <c r="A8" s="65" t="s">
        <v>53</v>
      </c>
      <c r="B8" s="67">
        <v>1931</v>
      </c>
      <c r="C8" s="65">
        <v>1815655</v>
      </c>
      <c r="D8" s="67">
        <v>457</v>
      </c>
      <c r="E8" s="65">
        <v>954</v>
      </c>
      <c r="F8" s="67">
        <v>62</v>
      </c>
      <c r="G8" s="65">
        <v>1463</v>
      </c>
      <c r="H8" s="67">
        <v>26</v>
      </c>
      <c r="I8" s="65">
        <v>305</v>
      </c>
      <c r="J8" s="67">
        <v>36</v>
      </c>
      <c r="K8" s="30">
        <v>1158</v>
      </c>
      <c r="L8" s="67">
        <v>52</v>
      </c>
      <c r="M8" s="65">
        <v>3558</v>
      </c>
      <c r="N8" s="67">
        <v>110</v>
      </c>
      <c r="O8" s="65">
        <v>15428</v>
      </c>
      <c r="P8" s="67">
        <v>258</v>
      </c>
      <c r="Q8" s="65">
        <v>84334</v>
      </c>
      <c r="R8" s="67">
        <v>992</v>
      </c>
      <c r="S8" s="65">
        <v>1709918</v>
      </c>
      <c r="T8" s="67">
        <v>350</v>
      </c>
      <c r="U8" s="65">
        <v>247102</v>
      </c>
      <c r="V8" s="67">
        <v>642</v>
      </c>
      <c r="W8" s="65">
        <v>1462816</v>
      </c>
      <c r="X8" s="67">
        <v>456</v>
      </c>
      <c r="Y8" s="65">
        <v>705415</v>
      </c>
      <c r="Z8" s="67">
        <v>186</v>
      </c>
      <c r="AA8" s="65">
        <v>757401</v>
      </c>
    </row>
    <row r="9" spans="1:27">
      <c r="A9" s="65" t="s">
        <v>46</v>
      </c>
      <c r="B9" s="67">
        <v>517</v>
      </c>
      <c r="C9" s="65">
        <v>130736</v>
      </c>
      <c r="D9" s="67">
        <v>378</v>
      </c>
      <c r="E9" s="65">
        <v>749</v>
      </c>
      <c r="F9" s="67">
        <v>29</v>
      </c>
      <c r="G9" s="65">
        <v>503</v>
      </c>
      <c r="H9" s="67">
        <v>18</v>
      </c>
      <c r="I9" s="65">
        <v>224</v>
      </c>
      <c r="J9" s="67">
        <v>11</v>
      </c>
      <c r="K9" s="30">
        <v>279</v>
      </c>
      <c r="L9" s="67">
        <v>12</v>
      </c>
      <c r="M9" s="65">
        <v>850</v>
      </c>
      <c r="N9" s="67">
        <v>11</v>
      </c>
      <c r="O9" s="65">
        <v>1554</v>
      </c>
      <c r="P9" s="67">
        <v>22</v>
      </c>
      <c r="Q9" s="65">
        <v>8128</v>
      </c>
      <c r="R9" s="67">
        <v>65</v>
      </c>
      <c r="S9" s="65">
        <v>118952</v>
      </c>
      <c r="T9" s="67">
        <v>26</v>
      </c>
      <c r="U9" s="65">
        <v>17889</v>
      </c>
      <c r="V9" s="67">
        <v>39</v>
      </c>
      <c r="W9" s="65">
        <v>101063</v>
      </c>
      <c r="X9" s="67">
        <v>24</v>
      </c>
      <c r="Y9" s="65">
        <v>38199</v>
      </c>
      <c r="Z9" s="67">
        <v>15</v>
      </c>
      <c r="AA9" s="65">
        <v>62864</v>
      </c>
    </row>
    <row r="10" spans="1:27">
      <c r="A10" s="65" t="s">
        <v>11</v>
      </c>
      <c r="B10" s="67">
        <v>242</v>
      </c>
      <c r="C10" s="65">
        <v>17740</v>
      </c>
      <c r="D10" s="67">
        <v>111</v>
      </c>
      <c r="E10" s="65">
        <v>298</v>
      </c>
      <c r="F10" s="67">
        <v>50</v>
      </c>
      <c r="G10" s="65">
        <v>1532</v>
      </c>
      <c r="H10" s="67">
        <v>7</v>
      </c>
      <c r="I10" s="65">
        <v>106</v>
      </c>
      <c r="J10" s="67">
        <v>43</v>
      </c>
      <c r="K10" s="30">
        <v>1426</v>
      </c>
      <c r="L10" s="67">
        <v>29</v>
      </c>
      <c r="M10" s="65">
        <v>2103</v>
      </c>
      <c r="N10" s="67">
        <v>23</v>
      </c>
      <c r="O10" s="65">
        <v>2990</v>
      </c>
      <c r="P10" s="67">
        <v>25</v>
      </c>
      <c r="Q10" s="65">
        <v>6880</v>
      </c>
      <c r="R10" s="67">
        <v>4</v>
      </c>
      <c r="S10" s="65">
        <v>3937</v>
      </c>
      <c r="T10" s="67">
        <v>3</v>
      </c>
      <c r="U10" s="65" t="s">
        <v>92</v>
      </c>
      <c r="V10" s="67">
        <v>1</v>
      </c>
      <c r="W10" s="65" t="s">
        <v>92</v>
      </c>
      <c r="X10" s="67">
        <v>1</v>
      </c>
      <c r="Y10" s="65" t="s">
        <v>92</v>
      </c>
      <c r="Z10" s="67" t="s">
        <v>5</v>
      </c>
      <c r="AA10" s="65" t="s">
        <v>5</v>
      </c>
    </row>
    <row r="11" spans="1:27">
      <c r="A11" s="65" t="s">
        <v>15</v>
      </c>
      <c r="B11" s="67">
        <v>77</v>
      </c>
      <c r="C11" s="65">
        <v>4512</v>
      </c>
      <c r="D11" s="67">
        <v>32</v>
      </c>
      <c r="E11" s="29">
        <f>D11*((9+1)/2)</f>
        <v>160</v>
      </c>
      <c r="F11" s="67">
        <v>24</v>
      </c>
      <c r="G11" s="65">
        <v>719</v>
      </c>
      <c r="H11" s="67">
        <v>1</v>
      </c>
      <c r="I11" s="29">
        <f>H11*((19+10)/2)</f>
        <v>14.5</v>
      </c>
      <c r="J11" s="67">
        <v>23</v>
      </c>
      <c r="K11" s="30">
        <v>719</v>
      </c>
      <c r="L11" s="67">
        <v>7</v>
      </c>
      <c r="M11" s="65">
        <v>494</v>
      </c>
      <c r="N11" s="67">
        <v>8</v>
      </c>
      <c r="O11" s="65">
        <v>1230</v>
      </c>
      <c r="P11" s="67">
        <v>5</v>
      </c>
      <c r="Q11" s="65">
        <v>1381</v>
      </c>
      <c r="R11" s="67">
        <v>1</v>
      </c>
      <c r="S11" s="65" t="s">
        <v>92</v>
      </c>
      <c r="T11" s="67">
        <v>1</v>
      </c>
      <c r="U11" s="65" t="s">
        <v>92</v>
      </c>
      <c r="V11" s="67" t="s">
        <v>5</v>
      </c>
      <c r="W11" s="65" t="s">
        <v>5</v>
      </c>
      <c r="X11" s="67" t="s">
        <v>5</v>
      </c>
      <c r="Y11" s="65" t="s">
        <v>5</v>
      </c>
      <c r="Z11" s="67" t="s">
        <v>5</v>
      </c>
      <c r="AA11" s="65" t="s">
        <v>5</v>
      </c>
    </row>
    <row r="12" spans="1:27">
      <c r="A12" s="65" t="s">
        <v>36</v>
      </c>
      <c r="B12" s="67">
        <v>425</v>
      </c>
      <c r="C12" s="65">
        <v>123220</v>
      </c>
      <c r="D12" s="67">
        <v>295</v>
      </c>
      <c r="E12" s="65">
        <v>827</v>
      </c>
      <c r="F12" s="67">
        <v>15</v>
      </c>
      <c r="G12" s="65">
        <v>220</v>
      </c>
      <c r="H12" s="67">
        <v>12</v>
      </c>
      <c r="I12" s="65">
        <v>125</v>
      </c>
      <c r="J12" s="67">
        <v>3</v>
      </c>
      <c r="K12" s="30">
        <v>95</v>
      </c>
      <c r="L12" s="67">
        <v>8</v>
      </c>
      <c r="M12" s="65">
        <v>650</v>
      </c>
      <c r="N12" s="67">
        <v>15</v>
      </c>
      <c r="O12" s="65">
        <v>1938</v>
      </c>
      <c r="P12" s="67">
        <v>28</v>
      </c>
      <c r="Q12" s="65">
        <v>10464</v>
      </c>
      <c r="R12" s="67">
        <v>64</v>
      </c>
      <c r="S12" s="65">
        <v>109121</v>
      </c>
      <c r="T12" s="67">
        <v>27</v>
      </c>
      <c r="U12" s="65">
        <v>18194</v>
      </c>
      <c r="V12" s="67">
        <v>37</v>
      </c>
      <c r="W12" s="65">
        <v>90927</v>
      </c>
      <c r="X12" s="67">
        <v>26</v>
      </c>
      <c r="Y12" s="65">
        <v>41620</v>
      </c>
      <c r="Z12" s="67">
        <v>11</v>
      </c>
      <c r="AA12" s="65">
        <v>49307</v>
      </c>
    </row>
    <row r="13" spans="1:27">
      <c r="A13" s="65" t="s">
        <v>35</v>
      </c>
      <c r="B13" s="67">
        <v>348</v>
      </c>
      <c r="C13" s="65">
        <v>79492</v>
      </c>
      <c r="D13" s="67">
        <v>98</v>
      </c>
      <c r="E13" s="65">
        <v>390</v>
      </c>
      <c r="F13" s="67">
        <v>35</v>
      </c>
      <c r="G13" s="65">
        <v>768</v>
      </c>
      <c r="H13" s="67">
        <v>22</v>
      </c>
      <c r="I13" s="65">
        <v>262</v>
      </c>
      <c r="J13" s="67">
        <v>13</v>
      </c>
      <c r="K13" s="30">
        <v>506</v>
      </c>
      <c r="L13" s="67">
        <v>36</v>
      </c>
      <c r="M13" s="65">
        <v>2380</v>
      </c>
      <c r="N13" s="67">
        <v>104</v>
      </c>
      <c r="O13" s="65">
        <v>14012</v>
      </c>
      <c r="P13" s="67">
        <v>43</v>
      </c>
      <c r="Q13" s="65">
        <v>12942</v>
      </c>
      <c r="R13" s="67">
        <v>32</v>
      </c>
      <c r="S13" s="65">
        <v>49000</v>
      </c>
      <c r="T13" s="67">
        <v>14</v>
      </c>
      <c r="U13" s="65">
        <v>9320</v>
      </c>
      <c r="V13" s="67">
        <v>18</v>
      </c>
      <c r="W13" s="65">
        <v>39680</v>
      </c>
      <c r="X13" s="67">
        <v>14</v>
      </c>
      <c r="Y13" s="65">
        <v>20656</v>
      </c>
      <c r="Z13" s="67">
        <v>4</v>
      </c>
      <c r="AA13" s="65">
        <v>19024</v>
      </c>
    </row>
    <row r="14" spans="1:27">
      <c r="A14" s="65" t="s">
        <v>55</v>
      </c>
      <c r="B14" s="67">
        <v>12</v>
      </c>
      <c r="C14" s="65" t="s">
        <v>92</v>
      </c>
      <c r="D14" s="67">
        <v>10</v>
      </c>
      <c r="E14" s="65">
        <v>35</v>
      </c>
      <c r="F14" s="67" t="s">
        <v>5</v>
      </c>
      <c r="G14" s="65"/>
      <c r="H14" s="67" t="s">
        <v>5</v>
      </c>
      <c r="I14" s="65" t="s">
        <v>5</v>
      </c>
      <c r="J14" s="67" t="s">
        <v>5</v>
      </c>
      <c r="K14" s="30" t="s">
        <v>5</v>
      </c>
      <c r="L14" s="67" t="s">
        <v>5</v>
      </c>
      <c r="M14" s="65" t="s">
        <v>5</v>
      </c>
      <c r="N14" s="67" t="s">
        <v>5</v>
      </c>
      <c r="O14" s="65" t="s">
        <v>5</v>
      </c>
      <c r="P14" s="67" t="s">
        <v>5</v>
      </c>
      <c r="Q14" s="65" t="s">
        <v>5</v>
      </c>
      <c r="R14" s="67">
        <v>2</v>
      </c>
      <c r="S14" s="81" t="s">
        <v>92</v>
      </c>
      <c r="T14" s="67">
        <v>1</v>
      </c>
      <c r="U14" s="29">
        <f>T14*((999+500)/2)</f>
        <v>749.5</v>
      </c>
      <c r="V14" s="67">
        <v>1</v>
      </c>
      <c r="W14" s="81" t="s">
        <v>92</v>
      </c>
      <c r="X14" s="67">
        <v>1</v>
      </c>
      <c r="Y14" s="29">
        <f>X14*((2499+1000)/2)</f>
        <v>1749.5</v>
      </c>
      <c r="Z14" s="67" t="s">
        <v>5</v>
      </c>
      <c r="AA14" s="65" t="s">
        <v>5</v>
      </c>
    </row>
    <row r="15" spans="1:27">
      <c r="A15" s="65" t="s">
        <v>44</v>
      </c>
      <c r="B15" s="67">
        <v>934</v>
      </c>
      <c r="C15" s="65">
        <v>578761</v>
      </c>
      <c r="D15" s="67">
        <v>361</v>
      </c>
      <c r="E15" s="65">
        <v>724</v>
      </c>
      <c r="F15" s="67">
        <v>63</v>
      </c>
      <c r="G15" s="65">
        <v>1777</v>
      </c>
      <c r="H15" s="67">
        <v>18</v>
      </c>
      <c r="I15" s="65">
        <v>251</v>
      </c>
      <c r="J15" s="67">
        <v>45</v>
      </c>
      <c r="K15" s="30">
        <v>1526</v>
      </c>
      <c r="L15" s="67">
        <v>119</v>
      </c>
      <c r="M15" s="65">
        <v>8170</v>
      </c>
      <c r="N15" s="67">
        <v>91</v>
      </c>
      <c r="O15" s="65">
        <v>12258</v>
      </c>
      <c r="P15" s="67">
        <v>100</v>
      </c>
      <c r="Q15" s="65">
        <v>30728</v>
      </c>
      <c r="R15" s="67">
        <v>200</v>
      </c>
      <c r="S15" s="65">
        <v>525104</v>
      </c>
      <c r="T15" s="67">
        <v>74</v>
      </c>
      <c r="U15" s="65">
        <v>51011</v>
      </c>
      <c r="V15" s="67">
        <v>126</v>
      </c>
      <c r="W15" s="65">
        <v>474093</v>
      </c>
      <c r="X15" s="67">
        <v>69</v>
      </c>
      <c r="Y15" s="65">
        <v>105537</v>
      </c>
      <c r="Z15" s="67">
        <v>57</v>
      </c>
      <c r="AA15" s="65">
        <v>368556</v>
      </c>
    </row>
    <row r="16" spans="1:27">
      <c r="A16" s="65" t="s">
        <v>22</v>
      </c>
      <c r="B16" s="67">
        <v>1149</v>
      </c>
      <c r="C16" s="65">
        <v>98849</v>
      </c>
      <c r="D16" s="67">
        <v>272</v>
      </c>
      <c r="E16" s="65">
        <v>663</v>
      </c>
      <c r="F16" s="67">
        <v>273</v>
      </c>
      <c r="G16" s="65">
        <v>8635</v>
      </c>
      <c r="H16" s="67">
        <v>32</v>
      </c>
      <c r="I16" s="65">
        <v>461</v>
      </c>
      <c r="J16" s="67">
        <v>241</v>
      </c>
      <c r="K16" s="30">
        <v>8174</v>
      </c>
      <c r="L16" s="67">
        <v>305</v>
      </c>
      <c r="M16" s="65">
        <v>21046</v>
      </c>
      <c r="N16" s="67">
        <v>189</v>
      </c>
      <c r="O16" s="65">
        <v>24916</v>
      </c>
      <c r="P16" s="67">
        <v>93</v>
      </c>
      <c r="Q16" s="65">
        <v>27001</v>
      </c>
      <c r="R16" s="67">
        <v>17</v>
      </c>
      <c r="S16" s="65">
        <v>16588</v>
      </c>
      <c r="T16" s="67">
        <v>12</v>
      </c>
      <c r="U16" s="65">
        <v>8499</v>
      </c>
      <c r="V16" s="67">
        <v>5</v>
      </c>
      <c r="W16" s="65">
        <v>8089</v>
      </c>
      <c r="X16" s="67">
        <v>4</v>
      </c>
      <c r="Y16" s="65" t="s">
        <v>92</v>
      </c>
      <c r="Z16" s="67">
        <v>1</v>
      </c>
      <c r="AA16" s="65" t="s">
        <v>92</v>
      </c>
    </row>
    <row r="17" spans="1:27">
      <c r="A17" s="65" t="s">
        <v>21</v>
      </c>
      <c r="B17" s="67">
        <v>2401</v>
      </c>
      <c r="C17" s="65">
        <v>174141</v>
      </c>
      <c r="D17" s="67">
        <v>901</v>
      </c>
      <c r="E17" s="65">
        <v>2214</v>
      </c>
      <c r="F17" s="67">
        <v>927</v>
      </c>
      <c r="G17" s="65">
        <v>26409</v>
      </c>
      <c r="H17" s="67">
        <v>166</v>
      </c>
      <c r="I17" s="65">
        <v>2380</v>
      </c>
      <c r="J17" s="67">
        <v>761</v>
      </c>
      <c r="K17" s="30">
        <v>24029</v>
      </c>
      <c r="L17" s="67">
        <v>323</v>
      </c>
      <c r="M17" s="65">
        <v>20467</v>
      </c>
      <c r="N17" s="67">
        <v>142</v>
      </c>
      <c r="O17" s="65">
        <v>19094</v>
      </c>
      <c r="P17" s="67">
        <v>66</v>
      </c>
      <c r="Q17" s="65">
        <v>17432</v>
      </c>
      <c r="R17" s="67">
        <v>42</v>
      </c>
      <c r="S17" s="65">
        <v>88525</v>
      </c>
      <c r="T17" s="67">
        <v>17</v>
      </c>
      <c r="U17" s="65">
        <v>12256</v>
      </c>
      <c r="V17" s="67">
        <v>25</v>
      </c>
      <c r="W17" s="65">
        <v>76269</v>
      </c>
      <c r="X17" s="67">
        <v>14</v>
      </c>
      <c r="Y17" s="65">
        <v>21855</v>
      </c>
      <c r="Z17" s="67">
        <v>11</v>
      </c>
      <c r="AA17" s="65">
        <v>54414</v>
      </c>
    </row>
    <row r="18" spans="1:27">
      <c r="A18" s="65" t="s">
        <v>23</v>
      </c>
      <c r="B18" s="67">
        <v>1810</v>
      </c>
      <c r="C18" s="65">
        <v>204757</v>
      </c>
      <c r="D18" s="67">
        <v>339</v>
      </c>
      <c r="E18" s="65">
        <v>748</v>
      </c>
      <c r="F18" s="67">
        <v>505</v>
      </c>
      <c r="G18" s="65">
        <v>14682</v>
      </c>
      <c r="H18" s="67">
        <v>117</v>
      </c>
      <c r="I18" s="65">
        <v>1644</v>
      </c>
      <c r="J18" s="67">
        <v>388</v>
      </c>
      <c r="K18" s="30">
        <v>13038</v>
      </c>
      <c r="L18" s="67">
        <v>485</v>
      </c>
      <c r="M18" s="65">
        <v>33373</v>
      </c>
      <c r="N18" s="67">
        <v>309</v>
      </c>
      <c r="O18" s="65">
        <v>41140</v>
      </c>
      <c r="P18" s="67">
        <v>119</v>
      </c>
      <c r="Q18" s="65">
        <v>34854</v>
      </c>
      <c r="R18" s="67">
        <v>53</v>
      </c>
      <c r="S18" s="65">
        <v>79960</v>
      </c>
      <c r="T18" s="67">
        <v>26</v>
      </c>
      <c r="U18" s="65">
        <v>16964</v>
      </c>
      <c r="V18" s="67">
        <v>27</v>
      </c>
      <c r="W18" s="65">
        <v>62996</v>
      </c>
      <c r="X18" s="67">
        <v>17</v>
      </c>
      <c r="Y18" s="65">
        <v>25455</v>
      </c>
      <c r="Z18" s="67">
        <v>10</v>
      </c>
      <c r="AA18" s="65">
        <v>37541</v>
      </c>
    </row>
    <row r="19" spans="1:27">
      <c r="A19" s="65" t="s">
        <v>28</v>
      </c>
      <c r="B19" s="67">
        <v>858</v>
      </c>
      <c r="C19" s="65">
        <v>131688</v>
      </c>
      <c r="D19" s="67">
        <v>457</v>
      </c>
      <c r="E19" s="65">
        <v>1054</v>
      </c>
      <c r="F19" s="67">
        <v>207</v>
      </c>
      <c r="G19" s="65">
        <v>5906</v>
      </c>
      <c r="H19" s="67">
        <v>60</v>
      </c>
      <c r="I19" s="65">
        <v>786</v>
      </c>
      <c r="J19" s="67">
        <v>147</v>
      </c>
      <c r="K19" s="30">
        <v>5120</v>
      </c>
      <c r="L19" s="67">
        <v>91</v>
      </c>
      <c r="M19" s="65">
        <v>5960</v>
      </c>
      <c r="N19" s="67">
        <v>52</v>
      </c>
      <c r="O19" s="65">
        <v>6480</v>
      </c>
      <c r="P19" s="67">
        <v>28</v>
      </c>
      <c r="Q19" s="65">
        <v>7901</v>
      </c>
      <c r="R19" s="67">
        <v>23</v>
      </c>
      <c r="S19" s="65">
        <v>104387</v>
      </c>
      <c r="T19" s="67">
        <v>2</v>
      </c>
      <c r="U19" s="65" t="s">
        <v>92</v>
      </c>
      <c r="V19" s="67">
        <v>21</v>
      </c>
      <c r="W19" s="65" t="s">
        <v>92</v>
      </c>
      <c r="X19" s="67">
        <v>6</v>
      </c>
      <c r="Y19" s="65" t="s">
        <v>92</v>
      </c>
      <c r="Z19" s="67">
        <v>15</v>
      </c>
      <c r="AA19" s="65">
        <v>89508</v>
      </c>
    </row>
    <row r="20" spans="1:27">
      <c r="A20" s="65" t="s">
        <v>32</v>
      </c>
      <c r="B20" s="67">
        <v>1564</v>
      </c>
      <c r="C20" s="65">
        <v>71783</v>
      </c>
      <c r="D20" s="67">
        <v>656</v>
      </c>
      <c r="E20" s="65">
        <v>1582</v>
      </c>
      <c r="F20" s="67">
        <v>369</v>
      </c>
      <c r="G20" s="65">
        <v>11083</v>
      </c>
      <c r="H20" s="67">
        <v>71</v>
      </c>
      <c r="I20" s="65">
        <v>944</v>
      </c>
      <c r="J20" s="67">
        <v>298</v>
      </c>
      <c r="K20" s="30">
        <v>10139</v>
      </c>
      <c r="L20" s="67">
        <v>369</v>
      </c>
      <c r="M20" s="65">
        <v>25352</v>
      </c>
      <c r="N20" s="67">
        <v>124</v>
      </c>
      <c r="O20" s="65">
        <v>16256</v>
      </c>
      <c r="P20" s="67">
        <v>38</v>
      </c>
      <c r="Q20" s="65">
        <v>10662</v>
      </c>
      <c r="R20" s="67">
        <v>8</v>
      </c>
      <c r="S20" s="65">
        <v>6848</v>
      </c>
      <c r="T20" s="67">
        <v>6</v>
      </c>
      <c r="U20" s="65" t="s">
        <v>92</v>
      </c>
      <c r="V20" s="67">
        <v>2</v>
      </c>
      <c r="W20" s="65" t="s">
        <v>92</v>
      </c>
      <c r="X20" s="67">
        <v>2</v>
      </c>
      <c r="Y20" s="65" t="s">
        <v>92</v>
      </c>
      <c r="Z20" s="67" t="s">
        <v>5</v>
      </c>
      <c r="AA20" s="65" t="s">
        <v>5</v>
      </c>
    </row>
    <row r="21" spans="1:27">
      <c r="A21" s="65" t="s">
        <v>40</v>
      </c>
      <c r="B21" s="67">
        <v>121</v>
      </c>
      <c r="C21" s="65">
        <v>16089</v>
      </c>
      <c r="D21" s="67">
        <v>10</v>
      </c>
      <c r="E21" s="65">
        <v>18</v>
      </c>
      <c r="F21" s="67">
        <v>15</v>
      </c>
      <c r="G21" s="65">
        <v>517</v>
      </c>
      <c r="H21" s="67" t="s">
        <v>5</v>
      </c>
      <c r="I21" s="65" t="s">
        <v>5</v>
      </c>
      <c r="J21" s="67">
        <v>15</v>
      </c>
      <c r="K21" s="30">
        <v>517</v>
      </c>
      <c r="L21" s="67">
        <v>37</v>
      </c>
      <c r="M21" s="65">
        <v>2518</v>
      </c>
      <c r="N21" s="67">
        <v>30</v>
      </c>
      <c r="O21" s="65">
        <v>4160</v>
      </c>
      <c r="P21" s="67">
        <v>23</v>
      </c>
      <c r="Q21" s="65">
        <v>5538</v>
      </c>
      <c r="R21" s="67">
        <v>6</v>
      </c>
      <c r="S21" s="65">
        <v>3338</v>
      </c>
      <c r="T21" s="67">
        <v>6</v>
      </c>
      <c r="U21" s="65">
        <v>3338</v>
      </c>
      <c r="V21" s="67" t="s">
        <v>5</v>
      </c>
      <c r="W21" s="65" t="s">
        <v>5</v>
      </c>
      <c r="X21" s="67" t="s">
        <v>5</v>
      </c>
      <c r="Y21" s="65" t="s">
        <v>5</v>
      </c>
      <c r="Z21" s="67" t="s">
        <v>5</v>
      </c>
      <c r="AA21" s="65" t="s">
        <v>5</v>
      </c>
    </row>
    <row r="22" spans="1:27">
      <c r="A22" s="65" t="s">
        <v>6</v>
      </c>
      <c r="B22" s="67">
        <v>581</v>
      </c>
      <c r="C22" s="65">
        <v>32117</v>
      </c>
      <c r="D22" s="67">
        <v>290</v>
      </c>
      <c r="E22" s="65">
        <v>794</v>
      </c>
      <c r="F22" s="67">
        <v>130</v>
      </c>
      <c r="G22" s="65">
        <v>3537</v>
      </c>
      <c r="H22" s="67">
        <v>47</v>
      </c>
      <c r="I22" s="65">
        <v>647</v>
      </c>
      <c r="J22" s="67">
        <v>83</v>
      </c>
      <c r="K22" s="30">
        <v>2890</v>
      </c>
      <c r="L22" s="67">
        <v>79</v>
      </c>
      <c r="M22" s="65">
        <v>5420</v>
      </c>
      <c r="N22" s="67">
        <v>46</v>
      </c>
      <c r="O22" s="65">
        <v>6266</v>
      </c>
      <c r="P22" s="67">
        <v>27</v>
      </c>
      <c r="Q22" s="65">
        <v>8791</v>
      </c>
      <c r="R22" s="67">
        <v>9</v>
      </c>
      <c r="S22" s="65">
        <v>7309</v>
      </c>
      <c r="T22" s="67">
        <v>8</v>
      </c>
      <c r="U22" s="65" t="s">
        <v>92</v>
      </c>
      <c r="V22" s="67">
        <v>1</v>
      </c>
      <c r="W22" s="65" t="s">
        <v>92</v>
      </c>
      <c r="X22" s="67">
        <v>1</v>
      </c>
      <c r="Y22" s="65" t="s">
        <v>92</v>
      </c>
      <c r="Z22" s="67" t="s">
        <v>5</v>
      </c>
      <c r="AA22" s="65" t="s">
        <v>5</v>
      </c>
    </row>
    <row r="23" spans="1:27">
      <c r="A23" s="65" t="s">
        <v>16</v>
      </c>
      <c r="B23" s="67">
        <v>573</v>
      </c>
      <c r="C23" s="65">
        <v>50923</v>
      </c>
      <c r="D23" s="67">
        <v>136</v>
      </c>
      <c r="E23" s="65">
        <v>388</v>
      </c>
      <c r="F23" s="67">
        <v>118</v>
      </c>
      <c r="G23" s="65">
        <v>3645</v>
      </c>
      <c r="H23" s="67">
        <v>25</v>
      </c>
      <c r="I23" s="65">
        <v>330</v>
      </c>
      <c r="J23" s="67">
        <v>93</v>
      </c>
      <c r="K23" s="30">
        <v>3315</v>
      </c>
      <c r="L23" s="67">
        <v>138</v>
      </c>
      <c r="M23" s="65">
        <v>9786</v>
      </c>
      <c r="N23" s="67">
        <v>134</v>
      </c>
      <c r="O23" s="65">
        <v>17738</v>
      </c>
      <c r="P23" s="67">
        <v>38</v>
      </c>
      <c r="Q23" s="65">
        <v>9868</v>
      </c>
      <c r="R23" s="67">
        <v>9</v>
      </c>
      <c r="S23" s="65">
        <v>9498</v>
      </c>
      <c r="T23" s="67">
        <v>6</v>
      </c>
      <c r="U23" s="65">
        <v>3857</v>
      </c>
      <c r="V23" s="67">
        <v>3</v>
      </c>
      <c r="W23" s="65">
        <v>5641</v>
      </c>
      <c r="X23" s="67">
        <v>3</v>
      </c>
      <c r="Y23" s="65">
        <v>5641</v>
      </c>
      <c r="Z23" s="67" t="s">
        <v>5</v>
      </c>
      <c r="AA23" s="65" t="s">
        <v>5</v>
      </c>
    </row>
    <row r="24" spans="1:27">
      <c r="A24" s="65" t="s">
        <v>9</v>
      </c>
      <c r="B24" s="67">
        <v>278</v>
      </c>
      <c r="C24" s="65">
        <v>12500</v>
      </c>
      <c r="D24" s="67">
        <v>133</v>
      </c>
      <c r="E24" s="65">
        <v>398</v>
      </c>
      <c r="F24" s="67">
        <v>62</v>
      </c>
      <c r="G24" s="65">
        <v>1619</v>
      </c>
      <c r="H24" s="67">
        <v>22</v>
      </c>
      <c r="I24" s="65">
        <v>247</v>
      </c>
      <c r="J24" s="67">
        <v>40</v>
      </c>
      <c r="K24" s="30">
        <v>1372</v>
      </c>
      <c r="L24" s="67">
        <v>42</v>
      </c>
      <c r="M24" s="65">
        <v>2963</v>
      </c>
      <c r="N24" s="67">
        <v>26</v>
      </c>
      <c r="O24" s="65">
        <v>3310</v>
      </c>
      <c r="P24" s="67">
        <v>15</v>
      </c>
      <c r="Q24" s="65">
        <v>4210</v>
      </c>
      <c r="R24" s="67" t="s">
        <v>5</v>
      </c>
      <c r="S24" s="65" t="s">
        <v>5</v>
      </c>
      <c r="T24" s="67" t="s">
        <v>5</v>
      </c>
      <c r="U24" s="65" t="s">
        <v>5</v>
      </c>
      <c r="V24" s="67" t="s">
        <v>5</v>
      </c>
      <c r="W24" s="65" t="s">
        <v>5</v>
      </c>
      <c r="X24" s="67" t="s">
        <v>5</v>
      </c>
      <c r="Y24" s="65" t="s">
        <v>5</v>
      </c>
      <c r="Z24" s="67" t="s">
        <v>5</v>
      </c>
      <c r="AA24" s="65" t="s">
        <v>5</v>
      </c>
    </row>
    <row r="25" spans="1:27">
      <c r="A25" s="65" t="s">
        <v>17</v>
      </c>
      <c r="B25" s="67">
        <v>2409</v>
      </c>
      <c r="C25" s="65">
        <v>376255</v>
      </c>
      <c r="D25" s="67">
        <v>609</v>
      </c>
      <c r="E25" s="65">
        <v>1573</v>
      </c>
      <c r="F25" s="67">
        <v>607</v>
      </c>
      <c r="G25" s="65">
        <v>16917</v>
      </c>
      <c r="H25" s="67">
        <v>159</v>
      </c>
      <c r="I25" s="65">
        <v>2131</v>
      </c>
      <c r="J25" s="67">
        <v>448</v>
      </c>
      <c r="K25" s="30">
        <v>14786</v>
      </c>
      <c r="L25" s="67">
        <v>431</v>
      </c>
      <c r="M25" s="65">
        <v>29556</v>
      </c>
      <c r="N25" s="67">
        <v>363</v>
      </c>
      <c r="O25" s="65">
        <v>49380</v>
      </c>
      <c r="P25" s="67">
        <v>250</v>
      </c>
      <c r="Q25" s="65">
        <v>73169</v>
      </c>
      <c r="R25" s="67">
        <v>149</v>
      </c>
      <c r="S25" s="65">
        <v>205660</v>
      </c>
      <c r="T25" s="67">
        <v>80</v>
      </c>
      <c r="U25" s="65">
        <v>53676</v>
      </c>
      <c r="V25" s="67">
        <v>69</v>
      </c>
      <c r="W25" s="65">
        <v>151984</v>
      </c>
      <c r="X25" s="67">
        <v>49</v>
      </c>
      <c r="Y25" s="65">
        <v>75246</v>
      </c>
      <c r="Z25" s="67">
        <v>20</v>
      </c>
      <c r="AA25" s="65">
        <v>76738</v>
      </c>
    </row>
    <row r="26" spans="1:27">
      <c r="A26" s="65" t="s">
        <v>19</v>
      </c>
      <c r="B26" s="67">
        <v>4746</v>
      </c>
      <c r="C26" s="65">
        <v>463312</v>
      </c>
      <c r="D26" s="67">
        <v>364</v>
      </c>
      <c r="E26" s="65">
        <v>1260</v>
      </c>
      <c r="F26" s="67">
        <v>1678</v>
      </c>
      <c r="G26" s="65">
        <v>52380</v>
      </c>
      <c r="H26" s="67">
        <v>244</v>
      </c>
      <c r="I26" s="65">
        <v>3615</v>
      </c>
      <c r="J26" s="67">
        <v>1434</v>
      </c>
      <c r="K26" s="30">
        <v>48765</v>
      </c>
      <c r="L26" s="67">
        <v>1626</v>
      </c>
      <c r="M26" s="65">
        <v>108358</v>
      </c>
      <c r="N26" s="67">
        <v>712</v>
      </c>
      <c r="O26" s="65">
        <v>92762</v>
      </c>
      <c r="P26" s="67">
        <v>258</v>
      </c>
      <c r="Q26" s="65">
        <v>76823</v>
      </c>
      <c r="R26" s="67">
        <v>108</v>
      </c>
      <c r="S26" s="65">
        <v>131729</v>
      </c>
      <c r="T26" s="67">
        <v>66</v>
      </c>
      <c r="U26" s="65">
        <v>44798</v>
      </c>
      <c r="V26" s="67">
        <v>42</v>
      </c>
      <c r="W26" s="65">
        <v>86931</v>
      </c>
      <c r="X26" s="67">
        <v>35</v>
      </c>
      <c r="Y26" s="65">
        <v>46252</v>
      </c>
      <c r="Z26" s="67">
        <v>7</v>
      </c>
      <c r="AA26" s="65">
        <v>40679</v>
      </c>
    </row>
    <row r="27" spans="1:27">
      <c r="A27" s="65" t="s">
        <v>38</v>
      </c>
      <c r="B27" s="67">
        <v>184</v>
      </c>
      <c r="C27" s="65">
        <v>14480</v>
      </c>
      <c r="D27" s="67">
        <v>44</v>
      </c>
      <c r="E27" s="29">
        <f>D27*((9+1)/2)</f>
        <v>220</v>
      </c>
      <c r="F27" s="67">
        <v>48</v>
      </c>
      <c r="G27" s="65">
        <v>897</v>
      </c>
      <c r="H27" s="67">
        <v>32</v>
      </c>
      <c r="I27" s="65">
        <v>405</v>
      </c>
      <c r="J27" s="67">
        <v>16</v>
      </c>
      <c r="K27" s="30">
        <v>492</v>
      </c>
      <c r="L27" s="67">
        <v>33</v>
      </c>
      <c r="M27" s="65">
        <v>2439</v>
      </c>
      <c r="N27" s="67">
        <v>44</v>
      </c>
      <c r="O27" s="65">
        <v>6172</v>
      </c>
      <c r="P27" s="67">
        <v>13</v>
      </c>
      <c r="Q27" s="65">
        <v>3613</v>
      </c>
      <c r="R27" s="67">
        <v>2</v>
      </c>
      <c r="S27" s="65" t="s">
        <v>92</v>
      </c>
      <c r="T27" s="67">
        <v>2</v>
      </c>
      <c r="U27" s="65" t="s">
        <v>92</v>
      </c>
      <c r="V27" s="67" t="s">
        <v>5</v>
      </c>
      <c r="W27" s="65" t="s">
        <v>5</v>
      </c>
      <c r="X27" s="67" t="s">
        <v>5</v>
      </c>
      <c r="Y27" s="65" t="s">
        <v>5</v>
      </c>
      <c r="Z27" s="67" t="s">
        <v>5</v>
      </c>
      <c r="AA27" s="65" t="s">
        <v>5</v>
      </c>
    </row>
    <row r="28" spans="1:27">
      <c r="A28" s="65" t="s">
        <v>24</v>
      </c>
      <c r="B28" s="67">
        <v>2451</v>
      </c>
      <c r="C28" s="65">
        <v>92952</v>
      </c>
      <c r="D28" s="67">
        <v>1327</v>
      </c>
      <c r="E28" s="65">
        <v>3223</v>
      </c>
      <c r="F28" s="67">
        <v>553</v>
      </c>
      <c r="G28" s="65">
        <v>14159</v>
      </c>
      <c r="H28" s="67">
        <v>217</v>
      </c>
      <c r="I28" s="65">
        <v>2934</v>
      </c>
      <c r="J28" s="67">
        <v>336</v>
      </c>
      <c r="K28" s="30">
        <v>11225</v>
      </c>
      <c r="L28" s="67">
        <v>362</v>
      </c>
      <c r="M28" s="65">
        <v>24545</v>
      </c>
      <c r="N28" s="67">
        <v>165</v>
      </c>
      <c r="O28" s="65">
        <v>21187</v>
      </c>
      <c r="P28" s="67">
        <v>34</v>
      </c>
      <c r="Q28" s="65">
        <v>9719</v>
      </c>
      <c r="R28" s="67">
        <v>10</v>
      </c>
      <c r="S28" s="65">
        <v>20119</v>
      </c>
      <c r="T28" s="67">
        <v>6</v>
      </c>
      <c r="U28" s="65">
        <v>4313</v>
      </c>
      <c r="V28" s="67">
        <v>4</v>
      </c>
      <c r="W28" s="65">
        <v>15806</v>
      </c>
      <c r="X28" s="67">
        <v>1</v>
      </c>
      <c r="Y28" s="65" t="s">
        <v>92</v>
      </c>
      <c r="Z28" s="67">
        <v>3</v>
      </c>
      <c r="AA28" s="65" t="s">
        <v>92</v>
      </c>
    </row>
    <row r="29" spans="1:27">
      <c r="A29" s="65" t="s">
        <v>43</v>
      </c>
      <c r="B29" s="67">
        <v>397</v>
      </c>
      <c r="C29" s="65">
        <v>13947</v>
      </c>
      <c r="D29" s="67">
        <v>315</v>
      </c>
      <c r="E29" s="65">
        <v>619</v>
      </c>
      <c r="F29" s="67">
        <v>18</v>
      </c>
      <c r="G29" s="65">
        <v>320</v>
      </c>
      <c r="H29" s="67">
        <v>13</v>
      </c>
      <c r="I29" s="65">
        <v>187</v>
      </c>
      <c r="J29" s="67">
        <v>5</v>
      </c>
      <c r="K29" s="30">
        <v>133</v>
      </c>
      <c r="L29" s="67">
        <v>17</v>
      </c>
      <c r="M29" s="65">
        <v>1345</v>
      </c>
      <c r="N29" s="67">
        <v>26</v>
      </c>
      <c r="O29" s="65">
        <v>3578</v>
      </c>
      <c r="P29" s="67">
        <v>17</v>
      </c>
      <c r="Q29" s="65">
        <v>5203</v>
      </c>
      <c r="R29" s="67">
        <v>4</v>
      </c>
      <c r="S29" s="65">
        <v>2882</v>
      </c>
      <c r="T29" s="67">
        <v>4</v>
      </c>
      <c r="U29" s="65">
        <v>2882</v>
      </c>
      <c r="V29" s="67" t="s">
        <v>5</v>
      </c>
      <c r="W29" s="65" t="s">
        <v>5</v>
      </c>
      <c r="X29" s="67" t="s">
        <v>5</v>
      </c>
      <c r="Y29" s="65" t="s">
        <v>5</v>
      </c>
      <c r="Z29" s="67" t="s">
        <v>5</v>
      </c>
      <c r="AA29" s="65" t="s">
        <v>5</v>
      </c>
    </row>
    <row r="30" spans="1:27">
      <c r="A30" s="65" t="s">
        <v>27</v>
      </c>
      <c r="B30" s="67">
        <v>559</v>
      </c>
      <c r="C30" s="65">
        <v>54628</v>
      </c>
      <c r="D30" s="67">
        <v>264</v>
      </c>
      <c r="E30" s="65">
        <v>682</v>
      </c>
      <c r="F30" s="67">
        <v>132</v>
      </c>
      <c r="G30" s="65">
        <v>3285</v>
      </c>
      <c r="H30" s="67">
        <v>52</v>
      </c>
      <c r="I30" s="65">
        <v>681</v>
      </c>
      <c r="J30" s="67">
        <v>80</v>
      </c>
      <c r="K30" s="30">
        <v>2604</v>
      </c>
      <c r="L30" s="67">
        <v>81</v>
      </c>
      <c r="M30" s="65">
        <v>5379</v>
      </c>
      <c r="N30" s="67">
        <v>39</v>
      </c>
      <c r="O30" s="65">
        <v>5538</v>
      </c>
      <c r="P30" s="67">
        <v>24</v>
      </c>
      <c r="Q30" s="65">
        <v>6975</v>
      </c>
      <c r="R30" s="67">
        <v>19</v>
      </c>
      <c r="S30" s="65">
        <v>32769</v>
      </c>
      <c r="T30" s="67">
        <v>7</v>
      </c>
      <c r="U30" s="65">
        <v>4500</v>
      </c>
      <c r="V30" s="67">
        <v>12</v>
      </c>
      <c r="W30" s="65">
        <v>28269</v>
      </c>
      <c r="X30" s="67">
        <v>9</v>
      </c>
      <c r="Y30" s="65">
        <v>13719</v>
      </c>
      <c r="Z30" s="67">
        <v>3</v>
      </c>
      <c r="AA30" s="65">
        <v>14550</v>
      </c>
    </row>
    <row r="31" spans="1:27">
      <c r="A31" s="65" t="s">
        <v>50</v>
      </c>
      <c r="B31" s="67">
        <v>56</v>
      </c>
      <c r="C31" s="65">
        <v>29484</v>
      </c>
      <c r="D31" s="67">
        <v>31</v>
      </c>
      <c r="E31" s="65">
        <v>73</v>
      </c>
      <c r="F31" s="67">
        <v>2</v>
      </c>
      <c r="G31" s="65"/>
      <c r="H31" s="67">
        <v>1</v>
      </c>
      <c r="I31" s="29">
        <f>H31*((19+10)/2)</f>
        <v>14.5</v>
      </c>
      <c r="J31" s="67">
        <v>1</v>
      </c>
      <c r="K31" s="30" t="s">
        <v>92</v>
      </c>
      <c r="L31" s="67" t="s">
        <v>5</v>
      </c>
      <c r="M31" s="65" t="s">
        <v>5</v>
      </c>
      <c r="N31" s="67">
        <v>2</v>
      </c>
      <c r="O31" s="65" t="s">
        <v>92</v>
      </c>
      <c r="P31" s="67">
        <v>8</v>
      </c>
      <c r="Q31" s="65">
        <v>3113</v>
      </c>
      <c r="R31" s="67">
        <v>13</v>
      </c>
      <c r="S31" s="65">
        <v>26006</v>
      </c>
      <c r="T31" s="67">
        <v>7</v>
      </c>
      <c r="U31" s="65">
        <v>4197</v>
      </c>
      <c r="V31" s="67">
        <v>6</v>
      </c>
      <c r="W31" s="65">
        <v>21809</v>
      </c>
      <c r="X31" s="67">
        <v>4</v>
      </c>
      <c r="Y31" s="65" t="s">
        <v>92</v>
      </c>
      <c r="Z31" s="67">
        <v>2</v>
      </c>
      <c r="AA31" s="65" t="s">
        <v>92</v>
      </c>
    </row>
    <row r="32" spans="1:27">
      <c r="A32" s="65" t="s">
        <v>7</v>
      </c>
      <c r="B32" s="67">
        <v>251</v>
      </c>
      <c r="C32" s="65">
        <v>13474</v>
      </c>
      <c r="D32" s="67">
        <v>139</v>
      </c>
      <c r="E32" s="29">
        <f>D32*((9+1)/2)</f>
        <v>695</v>
      </c>
      <c r="F32" s="67">
        <v>35</v>
      </c>
      <c r="G32" s="65">
        <v>947</v>
      </c>
      <c r="H32" s="67">
        <v>12</v>
      </c>
      <c r="I32" s="65">
        <v>173</v>
      </c>
      <c r="J32" s="67">
        <v>23</v>
      </c>
      <c r="K32" s="30">
        <v>774</v>
      </c>
      <c r="L32" s="67">
        <v>41</v>
      </c>
      <c r="M32" s="65">
        <v>3014</v>
      </c>
      <c r="N32" s="67">
        <v>19</v>
      </c>
      <c r="O32" s="65">
        <v>2662</v>
      </c>
      <c r="P32" s="67">
        <v>16</v>
      </c>
      <c r="Q32" s="65">
        <v>5337</v>
      </c>
      <c r="R32" s="67">
        <v>1</v>
      </c>
      <c r="S32" s="65" t="s">
        <v>92</v>
      </c>
      <c r="T32" s="67" t="s">
        <v>5</v>
      </c>
      <c r="U32" s="65" t="s">
        <v>5</v>
      </c>
      <c r="V32" s="67">
        <v>1</v>
      </c>
      <c r="W32" s="65" t="s">
        <v>92</v>
      </c>
      <c r="X32" s="67">
        <v>1</v>
      </c>
      <c r="Y32" s="65" t="s">
        <v>92</v>
      </c>
      <c r="Z32" s="67" t="s">
        <v>5</v>
      </c>
      <c r="AA32" s="65" t="s">
        <v>5</v>
      </c>
    </row>
    <row r="33" spans="1:27">
      <c r="A33" s="65" t="s">
        <v>13</v>
      </c>
      <c r="B33" s="67">
        <v>127</v>
      </c>
      <c r="C33" s="65">
        <v>7192</v>
      </c>
      <c r="D33" s="67">
        <v>38</v>
      </c>
      <c r="E33" s="65">
        <v>113</v>
      </c>
      <c r="F33" s="67">
        <v>31</v>
      </c>
      <c r="G33" s="65">
        <v>838</v>
      </c>
      <c r="H33" s="67">
        <v>7</v>
      </c>
      <c r="I33" s="65">
        <v>87</v>
      </c>
      <c r="J33" s="67">
        <v>24</v>
      </c>
      <c r="K33" s="30">
        <v>751</v>
      </c>
      <c r="L33" s="67">
        <v>37</v>
      </c>
      <c r="M33" s="65">
        <v>2622</v>
      </c>
      <c r="N33" s="67">
        <v>18</v>
      </c>
      <c r="O33" s="65">
        <v>2367</v>
      </c>
      <c r="P33" s="67">
        <v>2</v>
      </c>
      <c r="Q33" s="65" t="s">
        <v>92</v>
      </c>
      <c r="R33" s="67">
        <v>1</v>
      </c>
      <c r="S33" s="65" t="s">
        <v>92</v>
      </c>
      <c r="T33" s="67">
        <v>1</v>
      </c>
      <c r="U33" s="65" t="s">
        <v>92</v>
      </c>
      <c r="V33" s="67" t="s">
        <v>5</v>
      </c>
      <c r="W33" s="65" t="s">
        <v>5</v>
      </c>
      <c r="X33" s="67" t="s">
        <v>5</v>
      </c>
      <c r="Y33" s="65" t="s">
        <v>5</v>
      </c>
      <c r="Z33" s="67" t="s">
        <v>5</v>
      </c>
      <c r="AA33" s="65" t="s">
        <v>5</v>
      </c>
    </row>
    <row r="34" spans="1:27">
      <c r="A34" s="65" t="s">
        <v>47</v>
      </c>
      <c r="B34" s="67">
        <v>410</v>
      </c>
      <c r="C34" s="65">
        <v>318878</v>
      </c>
      <c r="D34" s="67">
        <v>272</v>
      </c>
      <c r="E34" s="65">
        <v>680</v>
      </c>
      <c r="F34" s="67">
        <v>20</v>
      </c>
      <c r="G34" s="65">
        <v>374</v>
      </c>
      <c r="H34" s="67">
        <v>7</v>
      </c>
      <c r="I34" s="65">
        <v>102</v>
      </c>
      <c r="J34" s="67">
        <v>13</v>
      </c>
      <c r="K34" s="30">
        <v>272</v>
      </c>
      <c r="L34" s="67">
        <v>2</v>
      </c>
      <c r="M34" s="65" t="s">
        <v>92</v>
      </c>
      <c r="N34" s="67">
        <v>1</v>
      </c>
      <c r="O34" s="65" t="s">
        <v>92</v>
      </c>
      <c r="P34" s="67">
        <v>6</v>
      </c>
      <c r="Q34" s="65">
        <v>2347</v>
      </c>
      <c r="R34" s="67">
        <v>109</v>
      </c>
      <c r="S34" s="65">
        <v>315183</v>
      </c>
      <c r="T34" s="67">
        <v>7</v>
      </c>
      <c r="U34" s="65">
        <v>5232</v>
      </c>
      <c r="V34" s="67">
        <v>102</v>
      </c>
      <c r="W34" s="65">
        <v>309951</v>
      </c>
      <c r="X34" s="67">
        <v>42</v>
      </c>
      <c r="Y34" s="65">
        <v>73807</v>
      </c>
      <c r="Z34" s="67">
        <v>60</v>
      </c>
      <c r="AA34" s="65">
        <v>236144</v>
      </c>
    </row>
    <row r="35" spans="1:27">
      <c r="A35" s="65" t="s">
        <v>12</v>
      </c>
      <c r="B35" s="67">
        <v>5427</v>
      </c>
      <c r="C35" s="65">
        <v>610712</v>
      </c>
      <c r="D35" s="67">
        <v>676</v>
      </c>
      <c r="E35" s="65">
        <v>1864</v>
      </c>
      <c r="F35" s="67">
        <v>1913</v>
      </c>
      <c r="G35" s="65">
        <v>58490</v>
      </c>
      <c r="H35" s="67">
        <v>438</v>
      </c>
      <c r="I35" s="65">
        <v>6180</v>
      </c>
      <c r="J35" s="67">
        <v>1475</v>
      </c>
      <c r="K35" s="30">
        <v>52310</v>
      </c>
      <c r="L35" s="67">
        <v>1676</v>
      </c>
      <c r="M35" s="65">
        <v>111547</v>
      </c>
      <c r="N35" s="67">
        <v>659</v>
      </c>
      <c r="O35" s="65">
        <v>88362</v>
      </c>
      <c r="P35" s="67">
        <v>257</v>
      </c>
      <c r="Q35" s="65">
        <v>80326</v>
      </c>
      <c r="R35" s="67">
        <v>246</v>
      </c>
      <c r="S35" s="65">
        <v>270123</v>
      </c>
      <c r="T35" s="67">
        <v>143</v>
      </c>
      <c r="U35" s="65">
        <v>100295</v>
      </c>
      <c r="V35" s="67">
        <v>103</v>
      </c>
      <c r="W35" s="65">
        <v>169828</v>
      </c>
      <c r="X35" s="67">
        <v>91</v>
      </c>
      <c r="Y35" s="65">
        <v>129622</v>
      </c>
      <c r="Z35" s="67">
        <v>12</v>
      </c>
      <c r="AA35" s="65">
        <v>40206</v>
      </c>
    </row>
    <row r="36" spans="1:27">
      <c r="A36" s="65" t="s">
        <v>31</v>
      </c>
      <c r="B36" s="67">
        <v>571</v>
      </c>
      <c r="C36" s="65">
        <v>45960</v>
      </c>
      <c r="D36" s="67">
        <v>322</v>
      </c>
      <c r="E36" s="65">
        <v>819</v>
      </c>
      <c r="F36" s="67">
        <v>70</v>
      </c>
      <c r="G36" s="65">
        <v>1845</v>
      </c>
      <c r="H36" s="67">
        <v>22</v>
      </c>
      <c r="I36" s="65">
        <v>284</v>
      </c>
      <c r="J36" s="67">
        <v>48</v>
      </c>
      <c r="K36" s="30">
        <v>1561</v>
      </c>
      <c r="L36" s="67">
        <v>55</v>
      </c>
      <c r="M36" s="65">
        <v>4104</v>
      </c>
      <c r="N36" s="67">
        <v>63</v>
      </c>
      <c r="O36" s="65">
        <v>8620</v>
      </c>
      <c r="P36" s="67">
        <v>45</v>
      </c>
      <c r="Q36" s="65">
        <v>13036</v>
      </c>
      <c r="R36" s="67">
        <v>16</v>
      </c>
      <c r="S36" s="65">
        <v>17536</v>
      </c>
      <c r="T36" s="67">
        <v>10</v>
      </c>
      <c r="U36" s="65">
        <v>7770</v>
      </c>
      <c r="V36" s="67">
        <v>6</v>
      </c>
      <c r="W36" s="65">
        <v>9766</v>
      </c>
      <c r="X36" s="67">
        <v>6</v>
      </c>
      <c r="Y36" s="65">
        <v>9766</v>
      </c>
      <c r="Z36" s="67" t="s">
        <v>5</v>
      </c>
      <c r="AA36" s="65" t="s">
        <v>5</v>
      </c>
    </row>
    <row r="37" spans="1:27">
      <c r="A37" s="65" t="s">
        <v>25</v>
      </c>
      <c r="B37" s="67">
        <v>243</v>
      </c>
      <c r="C37" s="65">
        <v>17876</v>
      </c>
      <c r="D37" s="67">
        <v>89</v>
      </c>
      <c r="E37" s="65">
        <v>170</v>
      </c>
      <c r="F37" s="67">
        <v>80</v>
      </c>
      <c r="G37" s="65">
        <v>2373</v>
      </c>
      <c r="H37" s="67">
        <v>10</v>
      </c>
      <c r="I37" s="65">
        <v>138</v>
      </c>
      <c r="J37" s="67">
        <v>70</v>
      </c>
      <c r="K37" s="30">
        <v>2235</v>
      </c>
      <c r="L37" s="67">
        <v>40</v>
      </c>
      <c r="M37" s="65">
        <v>2860</v>
      </c>
      <c r="N37" s="67">
        <v>15</v>
      </c>
      <c r="O37" s="65">
        <v>1796</v>
      </c>
      <c r="P37" s="67">
        <v>10</v>
      </c>
      <c r="Q37" s="65">
        <v>2983</v>
      </c>
      <c r="R37" s="67">
        <v>9</v>
      </c>
      <c r="S37" s="65">
        <v>7694</v>
      </c>
      <c r="T37" s="67">
        <v>7</v>
      </c>
      <c r="U37" s="65" t="s">
        <v>92</v>
      </c>
      <c r="V37" s="67">
        <v>2</v>
      </c>
      <c r="W37" s="65" t="s">
        <v>92</v>
      </c>
      <c r="X37" s="67">
        <v>2</v>
      </c>
      <c r="Y37" s="65" t="s">
        <v>92</v>
      </c>
      <c r="Z37" s="67" t="s">
        <v>5</v>
      </c>
      <c r="AA37" s="65" t="s">
        <v>5</v>
      </c>
    </row>
    <row r="38" spans="1:27">
      <c r="A38" s="65" t="s">
        <v>20</v>
      </c>
      <c r="B38" s="67">
        <v>4008</v>
      </c>
      <c r="C38" s="65">
        <v>267857</v>
      </c>
      <c r="D38" s="67">
        <v>930</v>
      </c>
      <c r="E38" s="65">
        <v>2841</v>
      </c>
      <c r="F38" s="67">
        <v>1724</v>
      </c>
      <c r="G38" s="65">
        <v>45220</v>
      </c>
      <c r="H38" s="67">
        <v>495</v>
      </c>
      <c r="I38" s="65">
        <v>6753</v>
      </c>
      <c r="J38" s="67">
        <v>1229</v>
      </c>
      <c r="K38" s="30">
        <v>38467</v>
      </c>
      <c r="L38" s="67">
        <v>786</v>
      </c>
      <c r="M38" s="65">
        <v>52452</v>
      </c>
      <c r="N38" s="67">
        <v>371</v>
      </c>
      <c r="O38" s="65">
        <v>48983</v>
      </c>
      <c r="P38" s="67">
        <v>129</v>
      </c>
      <c r="Q38" s="65">
        <v>36217</v>
      </c>
      <c r="R38" s="67">
        <v>68</v>
      </c>
      <c r="S38" s="65">
        <v>82144</v>
      </c>
      <c r="T38" s="67">
        <v>41</v>
      </c>
      <c r="U38" s="65">
        <v>26158</v>
      </c>
      <c r="V38" s="67">
        <v>27</v>
      </c>
      <c r="W38" s="65">
        <v>55986</v>
      </c>
      <c r="X38" s="67">
        <v>22</v>
      </c>
      <c r="Y38" s="65">
        <v>36089</v>
      </c>
      <c r="Z38" s="67">
        <v>5</v>
      </c>
      <c r="AA38" s="65">
        <v>19897</v>
      </c>
    </row>
    <row r="39" spans="1:27">
      <c r="A39" s="65" t="s">
        <v>41</v>
      </c>
      <c r="B39" s="67">
        <v>756</v>
      </c>
      <c r="C39" s="65">
        <v>45885</v>
      </c>
      <c r="D39" s="67">
        <v>508</v>
      </c>
      <c r="E39" s="65">
        <v>1226</v>
      </c>
      <c r="F39" s="67">
        <v>118</v>
      </c>
      <c r="G39" s="65">
        <v>2677</v>
      </c>
      <c r="H39" s="67">
        <v>55</v>
      </c>
      <c r="I39" s="65">
        <v>713</v>
      </c>
      <c r="J39" s="67">
        <v>63</v>
      </c>
      <c r="K39" s="30">
        <v>1964</v>
      </c>
      <c r="L39" s="67">
        <v>69</v>
      </c>
      <c r="M39" s="65">
        <v>4834</v>
      </c>
      <c r="N39" s="67">
        <v>37</v>
      </c>
      <c r="O39" s="65">
        <v>4984</v>
      </c>
      <c r="P39" s="67">
        <v>15</v>
      </c>
      <c r="Q39" s="65">
        <v>4465</v>
      </c>
      <c r="R39" s="67">
        <v>9</v>
      </c>
      <c r="S39" s="65">
        <v>27699</v>
      </c>
      <c r="T39" s="67">
        <v>3</v>
      </c>
      <c r="U39" s="65">
        <v>2140</v>
      </c>
      <c r="V39" s="67">
        <v>6</v>
      </c>
      <c r="W39" s="65">
        <v>25559</v>
      </c>
      <c r="X39" s="67">
        <v>3</v>
      </c>
      <c r="Y39" s="65">
        <v>5034</v>
      </c>
      <c r="Z39" s="67">
        <v>3</v>
      </c>
      <c r="AA39" s="65">
        <v>20525</v>
      </c>
    </row>
    <row r="40" spans="1:27">
      <c r="A40" s="65" t="s">
        <v>52</v>
      </c>
      <c r="B40" s="67">
        <v>686</v>
      </c>
      <c r="C40" s="65">
        <v>125767</v>
      </c>
      <c r="D40" s="67">
        <v>425</v>
      </c>
      <c r="E40" s="65">
        <v>865</v>
      </c>
      <c r="F40" s="67">
        <v>53</v>
      </c>
      <c r="G40" s="65">
        <v>1249</v>
      </c>
      <c r="H40" s="67">
        <v>18</v>
      </c>
      <c r="I40" s="65">
        <v>229</v>
      </c>
      <c r="J40" s="67">
        <v>35</v>
      </c>
      <c r="K40" s="30">
        <v>1020</v>
      </c>
      <c r="L40" s="67">
        <v>30</v>
      </c>
      <c r="M40" s="65">
        <v>2191</v>
      </c>
      <c r="N40" s="67">
        <v>51</v>
      </c>
      <c r="O40" s="65">
        <v>6951</v>
      </c>
      <c r="P40" s="67">
        <v>77</v>
      </c>
      <c r="Q40" s="65">
        <v>24155</v>
      </c>
      <c r="R40" s="67">
        <v>50</v>
      </c>
      <c r="S40" s="65">
        <v>90356</v>
      </c>
      <c r="T40" s="67">
        <v>25</v>
      </c>
      <c r="U40" s="65">
        <v>16764</v>
      </c>
      <c r="V40" s="67">
        <v>25</v>
      </c>
      <c r="W40" s="65">
        <v>73592</v>
      </c>
      <c r="X40" s="67">
        <v>20</v>
      </c>
      <c r="Y40" s="65">
        <v>29689</v>
      </c>
      <c r="Z40" s="67">
        <v>5</v>
      </c>
      <c r="AA40" s="65">
        <v>43903</v>
      </c>
    </row>
    <row r="41" spans="1:27">
      <c r="A41" s="65" t="s">
        <v>14</v>
      </c>
      <c r="B41" s="67">
        <v>7829</v>
      </c>
      <c r="C41" s="65">
        <v>532335</v>
      </c>
      <c r="D41" s="67">
        <v>1077</v>
      </c>
      <c r="E41" s="65">
        <v>2507</v>
      </c>
      <c r="F41" s="67">
        <v>2823</v>
      </c>
      <c r="G41" s="65">
        <v>99648</v>
      </c>
      <c r="H41" s="67">
        <v>308</v>
      </c>
      <c r="I41" s="65">
        <v>4348</v>
      </c>
      <c r="J41" s="67">
        <v>2515</v>
      </c>
      <c r="K41" s="30">
        <v>95300</v>
      </c>
      <c r="L41" s="67">
        <v>2725</v>
      </c>
      <c r="M41" s="65">
        <v>179090</v>
      </c>
      <c r="N41" s="67">
        <v>882</v>
      </c>
      <c r="O41" s="65">
        <v>113097</v>
      </c>
      <c r="P41" s="67">
        <v>246</v>
      </c>
      <c r="Q41" s="65">
        <v>70427</v>
      </c>
      <c r="R41" s="67">
        <v>76</v>
      </c>
      <c r="S41" s="65">
        <v>67566</v>
      </c>
      <c r="T41" s="67">
        <v>60</v>
      </c>
      <c r="U41" s="65">
        <v>40189</v>
      </c>
      <c r="V41" s="67">
        <v>16</v>
      </c>
      <c r="W41" s="65">
        <v>27377</v>
      </c>
      <c r="X41" s="67">
        <v>13</v>
      </c>
      <c r="Y41" s="65">
        <v>18786</v>
      </c>
      <c r="Z41" s="67">
        <v>3</v>
      </c>
      <c r="AA41" s="65">
        <v>8591</v>
      </c>
    </row>
    <row r="42" spans="1:27">
      <c r="A42" s="65" t="s">
        <v>10</v>
      </c>
      <c r="B42" s="67">
        <v>30</v>
      </c>
      <c r="C42" s="65">
        <v>1209</v>
      </c>
      <c r="D42" s="67">
        <v>15</v>
      </c>
      <c r="E42" s="65">
        <v>32</v>
      </c>
      <c r="F42" s="67">
        <v>6</v>
      </c>
      <c r="G42" s="65"/>
      <c r="H42" s="67">
        <v>1</v>
      </c>
      <c r="I42" s="29">
        <f>H42*((19+10)/2)</f>
        <v>14.5</v>
      </c>
      <c r="J42" s="67">
        <v>5</v>
      </c>
      <c r="K42" s="30" t="s">
        <v>92</v>
      </c>
      <c r="L42" s="67">
        <v>4</v>
      </c>
      <c r="M42" s="65" t="s">
        <v>92</v>
      </c>
      <c r="N42" s="67">
        <v>4</v>
      </c>
      <c r="O42" s="65">
        <v>466</v>
      </c>
      <c r="P42" s="67">
        <v>1</v>
      </c>
      <c r="Q42" s="65" t="s">
        <v>92</v>
      </c>
      <c r="R42" s="67" t="s">
        <v>5</v>
      </c>
      <c r="S42" s="65" t="s">
        <v>5</v>
      </c>
      <c r="T42" s="67" t="s">
        <v>5</v>
      </c>
      <c r="U42" s="65" t="s">
        <v>5</v>
      </c>
      <c r="V42" s="67" t="s">
        <v>5</v>
      </c>
      <c r="W42" s="65" t="s">
        <v>5</v>
      </c>
      <c r="X42" s="67" t="s">
        <v>5</v>
      </c>
      <c r="Y42" s="65" t="s">
        <v>5</v>
      </c>
      <c r="Z42" s="67" t="s">
        <v>5</v>
      </c>
      <c r="AA42" s="65" t="s">
        <v>5</v>
      </c>
    </row>
    <row r="43" spans="1:27">
      <c r="A43" s="65" t="s">
        <v>34</v>
      </c>
      <c r="B43" s="67">
        <v>193</v>
      </c>
      <c r="C43" s="65">
        <v>15997</v>
      </c>
      <c r="D43" s="67">
        <v>121</v>
      </c>
      <c r="E43" s="65">
        <v>235</v>
      </c>
      <c r="F43" s="67">
        <v>14</v>
      </c>
      <c r="G43" s="65">
        <v>327</v>
      </c>
      <c r="H43" s="67">
        <v>7</v>
      </c>
      <c r="I43" s="65">
        <v>80</v>
      </c>
      <c r="J43" s="67">
        <v>7</v>
      </c>
      <c r="K43" s="30">
        <v>247</v>
      </c>
      <c r="L43" s="67">
        <v>7</v>
      </c>
      <c r="M43" s="65">
        <v>546</v>
      </c>
      <c r="N43" s="67">
        <v>18</v>
      </c>
      <c r="O43" s="65">
        <v>2433</v>
      </c>
      <c r="P43" s="67">
        <v>26</v>
      </c>
      <c r="Q43" s="65">
        <v>7161</v>
      </c>
      <c r="R43" s="67">
        <v>7</v>
      </c>
      <c r="S43" s="65">
        <v>5295</v>
      </c>
      <c r="T43" s="67">
        <v>6</v>
      </c>
      <c r="U43" s="65" t="s">
        <v>92</v>
      </c>
      <c r="V43" s="67">
        <v>1</v>
      </c>
      <c r="W43" s="65" t="s">
        <v>92</v>
      </c>
      <c r="X43" s="67">
        <v>1</v>
      </c>
      <c r="Y43" s="65" t="s">
        <v>92</v>
      </c>
      <c r="Z43" s="67" t="s">
        <v>5</v>
      </c>
      <c r="AA43" s="65" t="s">
        <v>5</v>
      </c>
    </row>
    <row r="44" spans="1:27">
      <c r="A44" s="65" t="s">
        <v>26</v>
      </c>
      <c r="B44" s="67">
        <v>689</v>
      </c>
      <c r="C44" s="65">
        <v>91831</v>
      </c>
      <c r="D44" s="67">
        <v>305</v>
      </c>
      <c r="E44" s="65">
        <v>696</v>
      </c>
      <c r="F44" s="67">
        <v>194</v>
      </c>
      <c r="G44" s="65">
        <v>4660</v>
      </c>
      <c r="H44" s="67">
        <v>70</v>
      </c>
      <c r="I44" s="65">
        <v>946</v>
      </c>
      <c r="J44" s="67">
        <v>124</v>
      </c>
      <c r="K44" s="30">
        <v>3714</v>
      </c>
      <c r="L44" s="67">
        <v>77</v>
      </c>
      <c r="M44" s="65">
        <v>5240</v>
      </c>
      <c r="N44" s="67">
        <v>45</v>
      </c>
      <c r="O44" s="65">
        <v>5890</v>
      </c>
      <c r="P44" s="67">
        <v>32</v>
      </c>
      <c r="Q44" s="65">
        <v>10449</v>
      </c>
      <c r="R44" s="67">
        <v>36</v>
      </c>
      <c r="S44" s="65">
        <v>64896</v>
      </c>
      <c r="T44" s="67">
        <v>12</v>
      </c>
      <c r="U44" s="65">
        <v>8589</v>
      </c>
      <c r="V44" s="67">
        <v>24</v>
      </c>
      <c r="W44" s="65">
        <v>56307</v>
      </c>
      <c r="X44" s="67">
        <v>20</v>
      </c>
      <c r="Y44" s="65">
        <v>32586</v>
      </c>
      <c r="Z44" s="67">
        <v>4</v>
      </c>
      <c r="AA44" s="65">
        <v>23721</v>
      </c>
    </row>
    <row r="45" spans="1:27">
      <c r="A45" s="65" t="s">
        <v>33</v>
      </c>
      <c r="B45" s="67">
        <v>979</v>
      </c>
      <c r="C45" s="65">
        <v>47978</v>
      </c>
      <c r="D45" s="67">
        <v>563</v>
      </c>
      <c r="E45" s="65">
        <v>1265</v>
      </c>
      <c r="F45" s="67">
        <v>116</v>
      </c>
      <c r="G45" s="65">
        <v>3259</v>
      </c>
      <c r="H45" s="67">
        <v>35</v>
      </c>
      <c r="I45" s="65">
        <v>469</v>
      </c>
      <c r="J45" s="67">
        <v>81</v>
      </c>
      <c r="K45" s="30">
        <v>2790</v>
      </c>
      <c r="L45" s="67">
        <v>125</v>
      </c>
      <c r="M45" s="65">
        <v>8648</v>
      </c>
      <c r="N45" s="67">
        <v>122</v>
      </c>
      <c r="O45" s="65">
        <v>16633</v>
      </c>
      <c r="P45" s="67">
        <v>44</v>
      </c>
      <c r="Q45" s="65">
        <v>11893</v>
      </c>
      <c r="R45" s="67">
        <v>9</v>
      </c>
      <c r="S45" s="65">
        <v>6280</v>
      </c>
      <c r="T45" s="67">
        <v>8</v>
      </c>
      <c r="U45" s="65" t="s">
        <v>92</v>
      </c>
      <c r="V45" s="67">
        <v>1</v>
      </c>
      <c r="W45" s="65" t="s">
        <v>92</v>
      </c>
      <c r="X45" s="67">
        <v>1</v>
      </c>
      <c r="Y45" s="65" t="s">
        <v>92</v>
      </c>
      <c r="Z45" s="67" t="s">
        <v>5</v>
      </c>
      <c r="AA45" s="65" t="s">
        <v>5</v>
      </c>
    </row>
    <row r="46" spans="1:27">
      <c r="A46" s="65" t="s">
        <v>42</v>
      </c>
      <c r="B46" s="67">
        <v>985</v>
      </c>
      <c r="C46" s="65">
        <v>434928</v>
      </c>
      <c r="D46" s="67">
        <v>366</v>
      </c>
      <c r="E46" s="65">
        <v>956</v>
      </c>
      <c r="F46" s="67">
        <v>144</v>
      </c>
      <c r="G46" s="65">
        <v>3406</v>
      </c>
      <c r="H46" s="67">
        <v>42</v>
      </c>
      <c r="I46" s="65">
        <v>540</v>
      </c>
      <c r="J46" s="67">
        <v>102</v>
      </c>
      <c r="K46" s="30">
        <v>2866</v>
      </c>
      <c r="L46" s="67">
        <v>80</v>
      </c>
      <c r="M46" s="65">
        <v>5568</v>
      </c>
      <c r="N46" s="67">
        <v>145</v>
      </c>
      <c r="O46" s="65">
        <v>20482</v>
      </c>
      <c r="P46" s="67">
        <v>94</v>
      </c>
      <c r="Q46" s="65">
        <v>28364</v>
      </c>
      <c r="R46" s="67">
        <v>156</v>
      </c>
      <c r="S46" s="65">
        <v>376152</v>
      </c>
      <c r="T46" s="67">
        <v>51</v>
      </c>
      <c r="U46" s="65">
        <v>33934</v>
      </c>
      <c r="V46" s="67">
        <v>105</v>
      </c>
      <c r="W46" s="65">
        <v>342218</v>
      </c>
      <c r="X46" s="67">
        <v>52</v>
      </c>
      <c r="Y46" s="65">
        <v>82186</v>
      </c>
      <c r="Z46" s="67">
        <v>53</v>
      </c>
      <c r="AA46" s="65">
        <v>260032</v>
      </c>
    </row>
    <row r="47" spans="1:27">
      <c r="A47" s="65" t="s">
        <v>49</v>
      </c>
      <c r="B47" s="67">
        <v>477</v>
      </c>
      <c r="C47" s="65">
        <v>90449</v>
      </c>
      <c r="D47" s="67">
        <v>256</v>
      </c>
      <c r="E47" s="65">
        <v>407</v>
      </c>
      <c r="F47" s="67">
        <v>46</v>
      </c>
      <c r="G47" s="65">
        <v>1261</v>
      </c>
      <c r="H47" s="67">
        <v>15</v>
      </c>
      <c r="I47" s="65">
        <v>203</v>
      </c>
      <c r="J47" s="67">
        <v>31</v>
      </c>
      <c r="K47" s="30">
        <v>1058</v>
      </c>
      <c r="L47" s="67">
        <v>30</v>
      </c>
      <c r="M47" s="65">
        <v>2105</v>
      </c>
      <c r="N47" s="67">
        <v>54</v>
      </c>
      <c r="O47" s="65">
        <v>7205</v>
      </c>
      <c r="P47" s="67">
        <v>45</v>
      </c>
      <c r="Q47" s="65">
        <v>13101</v>
      </c>
      <c r="R47" s="67">
        <v>46</v>
      </c>
      <c r="S47" s="65">
        <v>66370</v>
      </c>
      <c r="T47" s="67">
        <v>27</v>
      </c>
      <c r="U47" s="65">
        <v>17906</v>
      </c>
      <c r="V47" s="67">
        <v>19</v>
      </c>
      <c r="W47" s="65">
        <v>48464</v>
      </c>
      <c r="X47" s="67">
        <v>11</v>
      </c>
      <c r="Y47" s="65">
        <v>17631</v>
      </c>
      <c r="Z47" s="67">
        <v>8</v>
      </c>
      <c r="AA47" s="65">
        <v>30833</v>
      </c>
    </row>
    <row r="48" spans="1:27">
      <c r="A48" s="65" t="s">
        <v>8</v>
      </c>
      <c r="B48" s="67">
        <v>1075</v>
      </c>
      <c r="C48" s="65">
        <v>134142</v>
      </c>
      <c r="D48" s="67">
        <v>217</v>
      </c>
      <c r="E48" s="65">
        <v>585</v>
      </c>
      <c r="F48" s="67">
        <v>223</v>
      </c>
      <c r="G48" s="65">
        <v>7180</v>
      </c>
      <c r="H48" s="67">
        <v>30</v>
      </c>
      <c r="I48" s="65">
        <v>435</v>
      </c>
      <c r="J48" s="67">
        <v>193</v>
      </c>
      <c r="K48" s="30">
        <v>6745</v>
      </c>
      <c r="L48" s="67">
        <v>304</v>
      </c>
      <c r="M48" s="65">
        <v>20639</v>
      </c>
      <c r="N48" s="67">
        <v>166</v>
      </c>
      <c r="O48" s="65">
        <v>22489</v>
      </c>
      <c r="P48" s="67">
        <v>107</v>
      </c>
      <c r="Q48" s="65">
        <v>31063</v>
      </c>
      <c r="R48" s="67">
        <v>58</v>
      </c>
      <c r="S48" s="65">
        <v>52186</v>
      </c>
      <c r="T48" s="67">
        <v>41</v>
      </c>
      <c r="U48" s="65">
        <v>27783</v>
      </c>
      <c r="V48" s="67">
        <v>17</v>
      </c>
      <c r="W48" s="65">
        <v>24403</v>
      </c>
      <c r="X48" s="67">
        <v>16</v>
      </c>
      <c r="Y48" s="65" t="s">
        <v>92</v>
      </c>
      <c r="Z48" s="67">
        <v>1</v>
      </c>
      <c r="AA48" s="65" t="s">
        <v>92</v>
      </c>
    </row>
    <row r="49" spans="1:27">
      <c r="A49" s="65" t="s">
        <v>29</v>
      </c>
      <c r="B49" s="67">
        <v>1168</v>
      </c>
      <c r="C49" s="65">
        <v>94105</v>
      </c>
      <c r="D49" s="67">
        <v>435</v>
      </c>
      <c r="E49" s="65">
        <v>1125</v>
      </c>
      <c r="F49" s="67">
        <v>159</v>
      </c>
      <c r="G49" s="65">
        <v>3668</v>
      </c>
      <c r="H49" s="67">
        <v>60</v>
      </c>
      <c r="I49" s="65">
        <v>779</v>
      </c>
      <c r="J49" s="67">
        <v>99</v>
      </c>
      <c r="K49" s="30">
        <v>2889</v>
      </c>
      <c r="L49" s="67">
        <v>258</v>
      </c>
      <c r="M49" s="65">
        <v>19516</v>
      </c>
      <c r="N49" s="67">
        <v>219</v>
      </c>
      <c r="O49" s="65">
        <v>29470</v>
      </c>
      <c r="P49" s="67">
        <v>79</v>
      </c>
      <c r="Q49" s="65">
        <v>23077</v>
      </c>
      <c r="R49" s="67">
        <v>18</v>
      </c>
      <c r="S49" s="65">
        <v>17249</v>
      </c>
      <c r="T49" s="67">
        <v>14</v>
      </c>
      <c r="U49" s="65">
        <v>8959</v>
      </c>
      <c r="V49" s="67">
        <v>4</v>
      </c>
      <c r="W49" s="65">
        <v>8290</v>
      </c>
      <c r="X49" s="67">
        <v>3</v>
      </c>
      <c r="Y49" s="65" t="s">
        <v>92</v>
      </c>
      <c r="Z49" s="67">
        <v>1</v>
      </c>
      <c r="AA49" s="65" t="s">
        <v>92</v>
      </c>
    </row>
    <row r="50" spans="1:27">
      <c r="A50" s="65" t="s">
        <v>51</v>
      </c>
      <c r="B50" s="67">
        <v>798</v>
      </c>
      <c r="C50" s="65">
        <v>266989</v>
      </c>
      <c r="D50" s="67">
        <v>407</v>
      </c>
      <c r="E50" s="65">
        <v>912</v>
      </c>
      <c r="F50" s="67">
        <v>60</v>
      </c>
      <c r="G50" s="65">
        <v>1461</v>
      </c>
      <c r="H50" s="67">
        <v>18</v>
      </c>
      <c r="I50" s="65">
        <v>225</v>
      </c>
      <c r="J50" s="67">
        <v>42</v>
      </c>
      <c r="K50" s="30">
        <v>1236</v>
      </c>
      <c r="L50" s="67">
        <v>31</v>
      </c>
      <c r="M50" s="65">
        <v>2151</v>
      </c>
      <c r="N50" s="67">
        <v>65</v>
      </c>
      <c r="O50" s="65">
        <v>9492</v>
      </c>
      <c r="P50" s="67">
        <v>99</v>
      </c>
      <c r="Q50" s="65">
        <v>33437</v>
      </c>
      <c r="R50" s="67">
        <v>136</v>
      </c>
      <c r="S50" s="65">
        <v>219536</v>
      </c>
      <c r="T50" s="67">
        <v>60</v>
      </c>
      <c r="U50" s="65">
        <v>40079</v>
      </c>
      <c r="V50" s="67">
        <v>76</v>
      </c>
      <c r="W50" s="65">
        <v>179457</v>
      </c>
      <c r="X50" s="67">
        <v>56</v>
      </c>
      <c r="Y50" s="65">
        <v>84348</v>
      </c>
      <c r="Z50" s="67">
        <v>20</v>
      </c>
      <c r="AA50" s="65">
        <v>95109</v>
      </c>
    </row>
    <row r="51" spans="1:27">
      <c r="A51" s="65" t="s">
        <v>30</v>
      </c>
      <c r="B51" s="67">
        <v>438</v>
      </c>
      <c r="C51" s="65">
        <v>10095</v>
      </c>
      <c r="D51" s="67">
        <v>311</v>
      </c>
      <c r="E51" s="65">
        <v>622</v>
      </c>
      <c r="F51" s="67">
        <v>56</v>
      </c>
      <c r="G51" s="65">
        <v>1584</v>
      </c>
      <c r="H51" s="67">
        <v>19</v>
      </c>
      <c r="I51" s="65">
        <v>267</v>
      </c>
      <c r="J51" s="67">
        <v>37</v>
      </c>
      <c r="K51" s="30">
        <v>1317</v>
      </c>
      <c r="L51" s="67">
        <v>41</v>
      </c>
      <c r="M51" s="65">
        <v>2813</v>
      </c>
      <c r="N51" s="67">
        <v>21</v>
      </c>
      <c r="O51" s="65">
        <v>2676</v>
      </c>
      <c r="P51" s="67">
        <v>9</v>
      </c>
      <c r="Q51" s="65">
        <v>2400</v>
      </c>
      <c r="R51" s="67" t="s">
        <v>5</v>
      </c>
      <c r="S51" s="65" t="s">
        <v>5</v>
      </c>
      <c r="T51" s="67" t="s">
        <v>5</v>
      </c>
      <c r="U51" s="65" t="s">
        <v>5</v>
      </c>
      <c r="V51" s="67" t="s">
        <v>5</v>
      </c>
      <c r="W51" s="65" t="s">
        <v>5</v>
      </c>
      <c r="X51" s="67" t="s">
        <v>5</v>
      </c>
      <c r="Y51" s="65" t="s">
        <v>5</v>
      </c>
      <c r="Z51" s="67" t="s">
        <v>5</v>
      </c>
      <c r="AA51" s="65" t="s">
        <v>5</v>
      </c>
    </row>
    <row r="52" spans="1:27">
      <c r="A52" s="65" t="s">
        <v>18</v>
      </c>
      <c r="B52" s="67">
        <v>11543</v>
      </c>
      <c r="C52" s="65">
        <v>1270091</v>
      </c>
      <c r="D52" s="67">
        <v>586</v>
      </c>
      <c r="E52" s="65">
        <v>1861</v>
      </c>
      <c r="F52" s="67">
        <v>3990</v>
      </c>
      <c r="G52" s="65">
        <v>126988</v>
      </c>
      <c r="H52" s="67">
        <v>712</v>
      </c>
      <c r="I52" s="65">
        <v>10017</v>
      </c>
      <c r="J52" s="67">
        <v>3278</v>
      </c>
      <c r="K52" s="30">
        <v>116971</v>
      </c>
      <c r="L52" s="67">
        <v>4181</v>
      </c>
      <c r="M52" s="65">
        <v>277611</v>
      </c>
      <c r="N52" s="67">
        <v>1584</v>
      </c>
      <c r="O52" s="65">
        <v>209669</v>
      </c>
      <c r="P52" s="67">
        <v>815</v>
      </c>
      <c r="Q52" s="65">
        <v>241535</v>
      </c>
      <c r="R52" s="67">
        <v>387</v>
      </c>
      <c r="S52" s="65">
        <v>412427</v>
      </c>
      <c r="T52" s="67">
        <v>256</v>
      </c>
      <c r="U52" s="65">
        <v>166535</v>
      </c>
      <c r="V52" s="67">
        <v>131</v>
      </c>
      <c r="W52" s="65">
        <v>245892</v>
      </c>
      <c r="X52" s="67">
        <v>106</v>
      </c>
      <c r="Y52" s="65">
        <v>149696</v>
      </c>
      <c r="Z52" s="67">
        <v>25</v>
      </c>
      <c r="AA52" s="65">
        <v>96196</v>
      </c>
    </row>
    <row r="53" spans="1:27">
      <c r="A53" s="65" t="s">
        <v>45</v>
      </c>
      <c r="B53" s="67">
        <v>206</v>
      </c>
      <c r="C53" s="65">
        <v>6194</v>
      </c>
      <c r="D53" s="67">
        <v>181</v>
      </c>
      <c r="E53" s="65">
        <v>319</v>
      </c>
      <c r="F53" s="67">
        <v>7</v>
      </c>
      <c r="G53" s="65">
        <v>206</v>
      </c>
      <c r="H53" s="67" t="s">
        <v>5</v>
      </c>
      <c r="I53" s="65" t="s">
        <v>5</v>
      </c>
      <c r="J53" s="67">
        <v>7</v>
      </c>
      <c r="K53" s="30">
        <v>206</v>
      </c>
      <c r="L53" s="67">
        <v>10</v>
      </c>
      <c r="M53" s="65">
        <v>640</v>
      </c>
      <c r="N53" s="67">
        <v>4</v>
      </c>
      <c r="O53" s="65">
        <v>710</v>
      </c>
      <c r="P53" s="67">
        <v>2</v>
      </c>
      <c r="Q53" s="65" t="s">
        <v>92</v>
      </c>
      <c r="R53" s="67">
        <v>2</v>
      </c>
      <c r="S53" s="65" t="s">
        <v>92</v>
      </c>
      <c r="T53" s="67">
        <v>1</v>
      </c>
      <c r="U53" s="65" t="s">
        <v>92</v>
      </c>
      <c r="V53" s="67">
        <v>1</v>
      </c>
      <c r="W53" s="65" t="s">
        <v>92</v>
      </c>
      <c r="X53" s="67" t="s">
        <v>5</v>
      </c>
      <c r="Y53" s="65" t="s">
        <v>5</v>
      </c>
      <c r="Z53" s="67">
        <v>1</v>
      </c>
      <c r="AA53" s="65" t="s">
        <v>92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3"/>
  <sheetViews>
    <sheetView workbookViewId="0">
      <selection activeCell="C2" sqref="C2"/>
    </sheetView>
  </sheetViews>
  <sheetFormatPr baseColWidth="10" defaultColWidth="8.83203125" defaultRowHeight="14" x14ac:dyDescent="0"/>
  <cols>
    <col min="1" max="1" width="15.33203125" bestFit="1" customWidth="1"/>
    <col min="2" max="2" width="8" bestFit="1" customWidth="1"/>
    <col min="3" max="3" width="11.5" bestFit="1" customWidth="1"/>
    <col min="4" max="4" width="7" bestFit="1" customWidth="1"/>
    <col min="5" max="5" width="8" bestFit="1" customWidth="1"/>
    <col min="6" max="6" width="7" bestFit="1" customWidth="1"/>
    <col min="7" max="7" width="9" bestFit="1" customWidth="1"/>
    <col min="8" max="8" width="7" bestFit="1" customWidth="1"/>
    <col min="9" max="9" width="9" bestFit="1" customWidth="1"/>
    <col min="10" max="10" width="7" bestFit="1" customWidth="1"/>
    <col min="11" max="11" width="9" bestFit="1" customWidth="1"/>
    <col min="12" max="12" width="7" bestFit="1" customWidth="1"/>
    <col min="13" max="13" width="10.5" bestFit="1" customWidth="1"/>
    <col min="14" max="14" width="7" bestFit="1" customWidth="1"/>
    <col min="15" max="15" width="11.5" bestFit="1" customWidth="1"/>
    <col min="16" max="16" width="7" bestFit="1" customWidth="1"/>
    <col min="17" max="17" width="10.5" bestFit="1" customWidth="1"/>
    <col min="18" max="18" width="5.5" bestFit="1" customWidth="1"/>
    <col min="19" max="19" width="9" bestFit="1" customWidth="1"/>
    <col min="20" max="20" width="5.5" bestFit="1" customWidth="1"/>
    <col min="21" max="21" width="11.5" bestFit="1" customWidth="1"/>
  </cols>
  <sheetData>
    <row r="1" spans="1:22" ht="100.5" customHeight="1">
      <c r="A1" s="33"/>
      <c r="B1" s="36" t="s">
        <v>93</v>
      </c>
      <c r="C1" s="34" t="s">
        <v>94</v>
      </c>
      <c r="D1" s="36" t="s">
        <v>95</v>
      </c>
      <c r="E1" s="34" t="s">
        <v>96</v>
      </c>
      <c r="F1" s="36" t="s">
        <v>97</v>
      </c>
      <c r="G1" s="34" t="s">
        <v>98</v>
      </c>
      <c r="H1" s="36" t="s">
        <v>99</v>
      </c>
      <c r="I1" s="34" t="s">
        <v>100</v>
      </c>
      <c r="J1" s="36" t="s">
        <v>101</v>
      </c>
      <c r="K1" s="34" t="s">
        <v>102</v>
      </c>
      <c r="L1" s="36" t="s">
        <v>103</v>
      </c>
      <c r="M1" s="34" t="s">
        <v>104</v>
      </c>
      <c r="N1" s="36" t="s">
        <v>105</v>
      </c>
      <c r="O1" s="34" t="s">
        <v>106</v>
      </c>
      <c r="P1" s="36" t="s">
        <v>107</v>
      </c>
      <c r="Q1" s="34" t="s">
        <v>108</v>
      </c>
      <c r="R1" s="36" t="s">
        <v>109</v>
      </c>
      <c r="S1" s="34" t="s">
        <v>110</v>
      </c>
      <c r="T1" s="36" t="s">
        <v>111</v>
      </c>
      <c r="U1" s="34" t="s">
        <v>112</v>
      </c>
    </row>
    <row r="2" spans="1:22">
      <c r="A2" s="35" t="s">
        <v>89</v>
      </c>
      <c r="B2" s="41">
        <v>26586</v>
      </c>
      <c r="C2" s="32">
        <v>14386188</v>
      </c>
      <c r="D2" s="41">
        <v>4262</v>
      </c>
      <c r="E2" s="32">
        <v>59942</v>
      </c>
      <c r="F2" s="41">
        <v>6798</v>
      </c>
      <c r="G2" s="32">
        <v>207869</v>
      </c>
      <c r="H2" s="41">
        <v>5138</v>
      </c>
      <c r="I2" s="32">
        <v>346954</v>
      </c>
      <c r="J2" s="41">
        <v>3915</v>
      </c>
      <c r="K2" s="32">
        <v>527369</v>
      </c>
      <c r="L2" s="41">
        <v>3673</v>
      </c>
      <c r="M2" s="32">
        <v>1113941</v>
      </c>
      <c r="N2" s="41">
        <v>2800</v>
      </c>
      <c r="O2" s="32">
        <v>12130113</v>
      </c>
      <c r="P2" s="41">
        <v>1603</v>
      </c>
      <c r="Q2" s="32">
        <v>1103948</v>
      </c>
      <c r="R2" s="41">
        <v>504</v>
      </c>
      <c r="S2" s="32">
        <v>796792</v>
      </c>
      <c r="T2" s="41">
        <v>693</v>
      </c>
      <c r="U2" s="42">
        <v>10229373</v>
      </c>
    </row>
    <row r="3" spans="1:22" ht="15" thickBot="1">
      <c r="A3" s="40" t="s">
        <v>113</v>
      </c>
      <c r="B3" s="43">
        <v>26586</v>
      </c>
      <c r="C3" s="44">
        <v>14376577</v>
      </c>
      <c r="D3" s="43">
        <v>4262</v>
      </c>
      <c r="E3" s="44">
        <v>58539</v>
      </c>
      <c r="F3" s="43">
        <v>6798</v>
      </c>
      <c r="G3" s="44">
        <v>207121</v>
      </c>
      <c r="H3" s="43">
        <v>5138</v>
      </c>
      <c r="I3" s="44">
        <v>346330</v>
      </c>
      <c r="J3" s="43">
        <v>3915</v>
      </c>
      <c r="K3" s="44">
        <v>526019</v>
      </c>
      <c r="L3" s="43">
        <v>3673</v>
      </c>
      <c r="M3" s="44">
        <v>1110731</v>
      </c>
      <c r="N3" s="43">
        <v>2800</v>
      </c>
      <c r="O3" s="44">
        <v>11839502</v>
      </c>
      <c r="P3" s="43">
        <v>1603</v>
      </c>
      <c r="Q3" s="44">
        <v>1064122</v>
      </c>
      <c r="R3" s="43">
        <v>504</v>
      </c>
      <c r="S3" s="44">
        <v>729593</v>
      </c>
      <c r="T3" s="43">
        <v>693</v>
      </c>
      <c r="U3" s="44">
        <v>9642096</v>
      </c>
    </row>
    <row r="4" spans="1:22">
      <c r="A4" s="38" t="s">
        <v>37</v>
      </c>
      <c r="B4" s="39" t="s">
        <v>5</v>
      </c>
      <c r="C4" s="38" t="s">
        <v>5</v>
      </c>
      <c r="D4" s="39" t="s">
        <v>5</v>
      </c>
      <c r="E4" s="38"/>
      <c r="F4" s="39" t="s">
        <v>5</v>
      </c>
      <c r="G4" s="38"/>
      <c r="H4" s="39" t="s">
        <v>5</v>
      </c>
      <c r="I4" s="38" t="s">
        <v>5</v>
      </c>
      <c r="J4" s="39" t="s">
        <v>5</v>
      </c>
      <c r="K4" s="38" t="s">
        <v>5</v>
      </c>
      <c r="L4" s="39" t="s">
        <v>5</v>
      </c>
      <c r="M4" s="38" t="s">
        <v>5</v>
      </c>
      <c r="N4" s="39" t="s">
        <v>5</v>
      </c>
      <c r="O4" s="38" t="s">
        <v>5</v>
      </c>
      <c r="P4" s="39" t="s">
        <v>5</v>
      </c>
      <c r="Q4" s="38" t="s">
        <v>5</v>
      </c>
      <c r="R4" s="39" t="s">
        <v>5</v>
      </c>
      <c r="S4" s="38" t="s">
        <v>5</v>
      </c>
      <c r="T4" s="39" t="s">
        <v>5</v>
      </c>
      <c r="U4" s="38" t="s">
        <v>5</v>
      </c>
    </row>
    <row r="5" spans="1:22">
      <c r="A5" s="35" t="s">
        <v>54</v>
      </c>
      <c r="B5" s="37">
        <v>1</v>
      </c>
      <c r="C5" s="35" t="s">
        <v>92</v>
      </c>
      <c r="D5" s="37" t="s">
        <v>5</v>
      </c>
      <c r="E5" s="35" t="s">
        <v>5</v>
      </c>
      <c r="F5" s="37" t="s">
        <v>5</v>
      </c>
      <c r="G5" s="35" t="s">
        <v>5</v>
      </c>
      <c r="H5" s="37" t="s">
        <v>5</v>
      </c>
      <c r="I5" s="35" t="s">
        <v>5</v>
      </c>
      <c r="J5" s="37">
        <v>1</v>
      </c>
      <c r="K5" s="35" t="s">
        <v>92</v>
      </c>
      <c r="L5" s="37" t="s">
        <v>5</v>
      </c>
      <c r="M5" s="35" t="s">
        <v>5</v>
      </c>
      <c r="N5" s="37" t="s">
        <v>5</v>
      </c>
      <c r="O5" s="35" t="s">
        <v>5</v>
      </c>
      <c r="P5" s="37" t="s">
        <v>5</v>
      </c>
      <c r="Q5" s="35" t="s">
        <v>5</v>
      </c>
      <c r="R5" s="37" t="s">
        <v>5</v>
      </c>
      <c r="S5" s="35" t="s">
        <v>5</v>
      </c>
      <c r="T5" s="37" t="s">
        <v>5</v>
      </c>
      <c r="U5" s="35" t="s">
        <v>5</v>
      </c>
      <c r="V5" s="59"/>
    </row>
    <row r="6" spans="1:22">
      <c r="A6" s="35" t="s">
        <v>48</v>
      </c>
      <c r="B6" s="37">
        <v>5</v>
      </c>
      <c r="C6" s="35">
        <v>272175</v>
      </c>
      <c r="D6" s="37" t="s">
        <v>5</v>
      </c>
      <c r="E6" s="35" t="s">
        <v>5</v>
      </c>
      <c r="F6" s="37" t="s">
        <v>5</v>
      </c>
      <c r="G6" s="35" t="s">
        <v>5</v>
      </c>
      <c r="H6" s="37" t="s">
        <v>5</v>
      </c>
      <c r="I6" s="35" t="s">
        <v>5</v>
      </c>
      <c r="J6" s="37" t="s">
        <v>5</v>
      </c>
      <c r="K6" s="35" t="s">
        <v>5</v>
      </c>
      <c r="L6" s="37">
        <v>1</v>
      </c>
      <c r="M6" s="35" t="s">
        <v>92</v>
      </c>
      <c r="N6" s="37">
        <v>4</v>
      </c>
      <c r="O6" s="35" t="s">
        <v>92</v>
      </c>
      <c r="P6" s="37" t="s">
        <v>5</v>
      </c>
      <c r="Q6" s="35" t="s">
        <v>5</v>
      </c>
      <c r="R6" s="37" t="s">
        <v>5</v>
      </c>
      <c r="S6" s="35" t="s">
        <v>5</v>
      </c>
      <c r="T6" s="37">
        <v>4</v>
      </c>
      <c r="U6" s="35" t="s">
        <v>92</v>
      </c>
      <c r="V6" s="59"/>
    </row>
    <row r="7" spans="1:22">
      <c r="A7" s="35" t="s">
        <v>39</v>
      </c>
      <c r="B7" s="37">
        <v>8</v>
      </c>
      <c r="C7" s="35">
        <v>235</v>
      </c>
      <c r="D7" s="37">
        <v>7</v>
      </c>
      <c r="E7" s="35" t="s">
        <v>92</v>
      </c>
      <c r="F7" s="37" t="s">
        <v>5</v>
      </c>
      <c r="G7" s="35" t="s">
        <v>5</v>
      </c>
      <c r="H7" s="37" t="s">
        <v>5</v>
      </c>
      <c r="I7" s="35" t="s">
        <v>5</v>
      </c>
      <c r="J7" s="37">
        <v>1</v>
      </c>
      <c r="K7" s="35" t="s">
        <v>92</v>
      </c>
      <c r="L7" s="37" t="s">
        <v>5</v>
      </c>
      <c r="M7" s="35" t="s">
        <v>5</v>
      </c>
      <c r="N7" s="37" t="s">
        <v>5</v>
      </c>
      <c r="O7" s="35" t="s">
        <v>5</v>
      </c>
      <c r="P7" s="37" t="s">
        <v>5</v>
      </c>
      <c r="Q7" s="35" t="s">
        <v>5</v>
      </c>
      <c r="R7" s="37" t="s">
        <v>5</v>
      </c>
      <c r="S7" s="35" t="s">
        <v>5</v>
      </c>
      <c r="T7" s="37" t="s">
        <v>5</v>
      </c>
      <c r="U7" s="35" t="s">
        <v>5</v>
      </c>
      <c r="V7" s="59"/>
    </row>
    <row r="8" spans="1:22">
      <c r="A8" s="35" t="s">
        <v>53</v>
      </c>
      <c r="B8" s="37">
        <v>97</v>
      </c>
      <c r="C8" s="35">
        <v>488131</v>
      </c>
      <c r="D8" s="37">
        <v>5</v>
      </c>
      <c r="E8" s="35">
        <v>67</v>
      </c>
      <c r="F8" s="37">
        <v>11</v>
      </c>
      <c r="G8" s="35">
        <v>291</v>
      </c>
      <c r="H8" s="37">
        <v>27</v>
      </c>
      <c r="I8" s="35">
        <v>1573</v>
      </c>
      <c r="J8" s="37">
        <v>18</v>
      </c>
      <c r="K8" s="35">
        <v>2343</v>
      </c>
      <c r="L8" s="37">
        <v>16</v>
      </c>
      <c r="M8" s="35">
        <v>5148</v>
      </c>
      <c r="N8" s="37">
        <v>20</v>
      </c>
      <c r="O8" s="35">
        <v>478709</v>
      </c>
      <c r="P8" s="37">
        <v>3</v>
      </c>
      <c r="Q8" s="35" t="s">
        <v>92</v>
      </c>
      <c r="R8" s="37">
        <v>1</v>
      </c>
      <c r="S8" s="35" t="s">
        <v>92</v>
      </c>
      <c r="T8" s="37">
        <v>16</v>
      </c>
      <c r="U8" s="35">
        <v>475639</v>
      </c>
      <c r="V8" s="59"/>
    </row>
    <row r="9" spans="1:22">
      <c r="A9" s="35" t="s">
        <v>46</v>
      </c>
      <c r="B9" s="37">
        <v>244</v>
      </c>
      <c r="C9" s="35">
        <v>1009873</v>
      </c>
      <c r="D9" s="37">
        <v>34</v>
      </c>
      <c r="E9" s="35">
        <v>444</v>
      </c>
      <c r="F9" s="37">
        <v>25</v>
      </c>
      <c r="G9" s="35">
        <v>746</v>
      </c>
      <c r="H9" s="37">
        <v>23</v>
      </c>
      <c r="I9" s="35">
        <v>1681</v>
      </c>
      <c r="J9" s="37">
        <v>13</v>
      </c>
      <c r="K9" s="35">
        <v>1758</v>
      </c>
      <c r="L9" s="37">
        <v>40</v>
      </c>
      <c r="M9" s="35">
        <v>13237</v>
      </c>
      <c r="N9" s="37">
        <v>109</v>
      </c>
      <c r="O9" s="35">
        <v>992007</v>
      </c>
      <c r="P9" s="37">
        <v>32</v>
      </c>
      <c r="Q9" s="35">
        <v>20724</v>
      </c>
      <c r="R9" s="37">
        <v>23</v>
      </c>
      <c r="S9" s="35">
        <v>37108</v>
      </c>
      <c r="T9" s="37">
        <v>54</v>
      </c>
      <c r="U9" s="35">
        <v>934175</v>
      </c>
      <c r="V9" s="59"/>
    </row>
    <row r="10" spans="1:22">
      <c r="A10" s="35" t="s">
        <v>11</v>
      </c>
      <c r="B10" s="37">
        <v>5</v>
      </c>
      <c r="C10" s="35">
        <v>104</v>
      </c>
      <c r="D10" s="37">
        <v>1</v>
      </c>
      <c r="E10" s="35" t="s">
        <v>92</v>
      </c>
      <c r="F10" s="37">
        <v>4</v>
      </c>
      <c r="G10" s="35" t="s">
        <v>92</v>
      </c>
      <c r="H10" s="37" t="s">
        <v>5</v>
      </c>
      <c r="I10" s="35" t="s">
        <v>5</v>
      </c>
      <c r="J10" s="37" t="s">
        <v>5</v>
      </c>
      <c r="K10" s="35" t="s">
        <v>5</v>
      </c>
      <c r="L10" s="37" t="s">
        <v>5</v>
      </c>
      <c r="M10" s="35" t="s">
        <v>5</v>
      </c>
      <c r="N10" s="37" t="s">
        <v>5</v>
      </c>
      <c r="O10" s="35" t="s">
        <v>5</v>
      </c>
      <c r="P10" s="37" t="s">
        <v>5</v>
      </c>
      <c r="Q10" s="35" t="s">
        <v>5</v>
      </c>
      <c r="R10" s="37" t="s">
        <v>5</v>
      </c>
      <c r="S10" s="35" t="s">
        <v>5</v>
      </c>
      <c r="T10" s="37" t="s">
        <v>5</v>
      </c>
      <c r="U10" s="35" t="s">
        <v>5</v>
      </c>
      <c r="V10" s="59"/>
    </row>
    <row r="11" spans="1:22">
      <c r="A11" s="35" t="s">
        <v>15</v>
      </c>
      <c r="B11" s="37">
        <v>7</v>
      </c>
      <c r="C11" s="35">
        <v>2545</v>
      </c>
      <c r="D11" s="37">
        <v>2</v>
      </c>
      <c r="E11" s="35" t="s">
        <v>92</v>
      </c>
      <c r="F11" s="37">
        <v>2</v>
      </c>
      <c r="G11" s="35" t="s">
        <v>92</v>
      </c>
      <c r="H11" s="37" t="s">
        <v>5</v>
      </c>
      <c r="I11" s="35" t="s">
        <v>5</v>
      </c>
      <c r="J11" s="37" t="s">
        <v>5</v>
      </c>
      <c r="K11" s="35" t="s">
        <v>5</v>
      </c>
      <c r="L11" s="37">
        <v>1</v>
      </c>
      <c r="M11" s="35" t="s">
        <v>92</v>
      </c>
      <c r="N11" s="37">
        <v>2</v>
      </c>
      <c r="O11" s="35" t="s">
        <v>92</v>
      </c>
      <c r="P11" s="37" t="s">
        <v>5</v>
      </c>
      <c r="Q11" s="35" t="s">
        <v>5</v>
      </c>
      <c r="R11" s="37">
        <v>2</v>
      </c>
      <c r="S11" s="35" t="s">
        <v>92</v>
      </c>
      <c r="T11" s="37" t="s">
        <v>5</v>
      </c>
      <c r="U11" s="35" t="s">
        <v>5</v>
      </c>
      <c r="V11" s="59"/>
    </row>
    <row r="12" spans="1:22">
      <c r="A12" s="35" t="s">
        <v>36</v>
      </c>
      <c r="B12" s="37">
        <v>1</v>
      </c>
      <c r="C12" s="35" t="s">
        <v>92</v>
      </c>
      <c r="D12" s="37" t="s">
        <v>5</v>
      </c>
      <c r="E12" s="35" t="s">
        <v>5</v>
      </c>
      <c r="F12" s="37" t="s">
        <v>5</v>
      </c>
      <c r="G12" s="35" t="s">
        <v>5</v>
      </c>
      <c r="H12" s="37" t="s">
        <v>5</v>
      </c>
      <c r="I12" s="35" t="s">
        <v>5</v>
      </c>
      <c r="J12" s="37" t="s">
        <v>5</v>
      </c>
      <c r="K12" s="35" t="s">
        <v>5</v>
      </c>
      <c r="L12" s="37" t="s">
        <v>5</v>
      </c>
      <c r="M12" s="35" t="s">
        <v>5</v>
      </c>
      <c r="N12" s="37">
        <v>1</v>
      </c>
      <c r="O12" s="35" t="s">
        <v>92</v>
      </c>
      <c r="P12" s="37" t="s">
        <v>5</v>
      </c>
      <c r="Q12" s="35" t="s">
        <v>5</v>
      </c>
      <c r="R12" s="37" t="s">
        <v>5</v>
      </c>
      <c r="S12" s="35" t="s">
        <v>5</v>
      </c>
      <c r="T12" s="37">
        <v>1</v>
      </c>
      <c r="U12" s="35" t="s">
        <v>92</v>
      </c>
      <c r="V12" s="59"/>
    </row>
    <row r="13" spans="1:22">
      <c r="A13" s="35" t="s">
        <v>35</v>
      </c>
      <c r="B13" s="37" t="s">
        <v>5</v>
      </c>
      <c r="C13" s="35" t="s">
        <v>5</v>
      </c>
      <c r="D13" s="37" t="s">
        <v>5</v>
      </c>
      <c r="E13" s="35" t="s">
        <v>5</v>
      </c>
      <c r="F13" s="37" t="s">
        <v>5</v>
      </c>
      <c r="G13" s="35" t="s">
        <v>5</v>
      </c>
      <c r="H13" s="37" t="s">
        <v>5</v>
      </c>
      <c r="I13" s="35" t="s">
        <v>5</v>
      </c>
      <c r="J13" s="37" t="s">
        <v>5</v>
      </c>
      <c r="K13" s="35" t="s">
        <v>5</v>
      </c>
      <c r="L13" s="37" t="s">
        <v>5</v>
      </c>
      <c r="M13" s="35" t="s">
        <v>5</v>
      </c>
      <c r="N13" s="37" t="s">
        <v>5</v>
      </c>
      <c r="O13" s="35" t="s">
        <v>5</v>
      </c>
      <c r="P13" s="37" t="s">
        <v>5</v>
      </c>
      <c r="Q13" s="35" t="s">
        <v>5</v>
      </c>
      <c r="R13" s="37" t="s">
        <v>5</v>
      </c>
      <c r="S13" s="35" t="s">
        <v>5</v>
      </c>
      <c r="T13" s="37" t="s">
        <v>5</v>
      </c>
      <c r="U13" s="35" t="s">
        <v>5</v>
      </c>
      <c r="V13" s="59"/>
    </row>
    <row r="14" spans="1:22">
      <c r="A14" s="35" t="s">
        <v>55</v>
      </c>
      <c r="B14" s="37" t="s">
        <v>5</v>
      </c>
      <c r="C14" s="35" t="s">
        <v>5</v>
      </c>
      <c r="D14" s="37" t="s">
        <v>5</v>
      </c>
      <c r="E14" s="35" t="s">
        <v>5</v>
      </c>
      <c r="F14" s="37" t="s">
        <v>5</v>
      </c>
      <c r="G14" s="35" t="s">
        <v>5</v>
      </c>
      <c r="H14" s="37" t="s">
        <v>5</v>
      </c>
      <c r="I14" s="35" t="s">
        <v>5</v>
      </c>
      <c r="J14" s="37" t="s">
        <v>5</v>
      </c>
      <c r="K14" s="35" t="s">
        <v>5</v>
      </c>
      <c r="L14" s="37" t="s">
        <v>5</v>
      </c>
      <c r="M14" s="35" t="s">
        <v>5</v>
      </c>
      <c r="N14" s="37" t="s">
        <v>5</v>
      </c>
      <c r="O14" s="35" t="s">
        <v>5</v>
      </c>
      <c r="P14" s="37" t="s">
        <v>5</v>
      </c>
      <c r="Q14" s="35" t="s">
        <v>5</v>
      </c>
      <c r="R14" s="37" t="s">
        <v>5</v>
      </c>
      <c r="S14" s="35" t="s">
        <v>5</v>
      </c>
      <c r="T14" s="37" t="s">
        <v>5</v>
      </c>
      <c r="U14" s="35" t="s">
        <v>5</v>
      </c>
      <c r="V14" s="59"/>
    </row>
    <row r="15" spans="1:22">
      <c r="A15" s="35" t="s">
        <v>44</v>
      </c>
      <c r="B15" s="37">
        <v>163</v>
      </c>
      <c r="C15" s="35">
        <v>263466</v>
      </c>
      <c r="D15" s="37">
        <v>29</v>
      </c>
      <c r="E15" s="35">
        <v>429</v>
      </c>
      <c r="F15" s="37">
        <v>27</v>
      </c>
      <c r="G15" s="35">
        <v>776</v>
      </c>
      <c r="H15" s="37">
        <v>31</v>
      </c>
      <c r="I15" s="35">
        <v>1862</v>
      </c>
      <c r="J15" s="37">
        <v>30</v>
      </c>
      <c r="K15" s="35">
        <v>4172</v>
      </c>
      <c r="L15" s="37">
        <v>15</v>
      </c>
      <c r="M15" s="35">
        <v>4830</v>
      </c>
      <c r="N15" s="37">
        <v>31</v>
      </c>
      <c r="O15" s="35">
        <v>251397</v>
      </c>
      <c r="P15" s="37">
        <v>9</v>
      </c>
      <c r="Q15" s="35">
        <v>7447</v>
      </c>
      <c r="R15" s="37">
        <v>10</v>
      </c>
      <c r="S15" s="35">
        <v>14852</v>
      </c>
      <c r="T15" s="37">
        <v>12</v>
      </c>
      <c r="U15" s="35">
        <v>229098</v>
      </c>
      <c r="V15" s="59"/>
    </row>
    <row r="16" spans="1:22">
      <c r="A16" s="35" t="s">
        <v>22</v>
      </c>
      <c r="B16" s="37">
        <v>1976</v>
      </c>
      <c r="C16" s="35">
        <v>276130</v>
      </c>
      <c r="D16" s="37">
        <v>350</v>
      </c>
      <c r="E16" s="35">
        <v>5026</v>
      </c>
      <c r="F16" s="37">
        <v>594</v>
      </c>
      <c r="G16" s="35">
        <v>18460</v>
      </c>
      <c r="H16" s="37">
        <v>350</v>
      </c>
      <c r="I16" s="35">
        <v>24198</v>
      </c>
      <c r="J16" s="37">
        <v>296</v>
      </c>
      <c r="K16" s="35">
        <v>39891</v>
      </c>
      <c r="L16" s="37">
        <v>258</v>
      </c>
      <c r="M16" s="35">
        <v>78611</v>
      </c>
      <c r="N16" s="37">
        <v>128</v>
      </c>
      <c r="O16" s="35">
        <v>109944</v>
      </c>
      <c r="P16" s="37">
        <v>109</v>
      </c>
      <c r="Q16" s="35">
        <v>67651</v>
      </c>
      <c r="R16" s="37">
        <v>13</v>
      </c>
      <c r="S16" s="35">
        <v>19084</v>
      </c>
      <c r="T16" s="37">
        <v>6</v>
      </c>
      <c r="U16" s="35">
        <v>23209</v>
      </c>
      <c r="V16" s="59"/>
    </row>
    <row r="17" spans="1:22">
      <c r="A17" s="35" t="s">
        <v>21</v>
      </c>
      <c r="B17" s="37">
        <v>919</v>
      </c>
      <c r="C17" s="35">
        <v>76134</v>
      </c>
      <c r="D17" s="37">
        <v>277</v>
      </c>
      <c r="E17" s="35">
        <v>3816</v>
      </c>
      <c r="F17" s="37">
        <v>325</v>
      </c>
      <c r="G17" s="35">
        <v>9742</v>
      </c>
      <c r="H17" s="37">
        <v>144</v>
      </c>
      <c r="I17" s="35">
        <v>9534</v>
      </c>
      <c r="J17" s="37">
        <v>93</v>
      </c>
      <c r="K17" s="35">
        <v>12273</v>
      </c>
      <c r="L17" s="37">
        <v>56</v>
      </c>
      <c r="M17" s="35">
        <v>16616</v>
      </c>
      <c r="N17" s="37">
        <v>24</v>
      </c>
      <c r="O17" s="35">
        <v>24153</v>
      </c>
      <c r="P17" s="37">
        <v>16</v>
      </c>
      <c r="Q17" s="35">
        <v>11896</v>
      </c>
      <c r="R17" s="37">
        <v>7</v>
      </c>
      <c r="S17" s="35" t="s">
        <v>92</v>
      </c>
      <c r="T17" s="37">
        <v>1</v>
      </c>
      <c r="U17" s="35" t="s">
        <v>92</v>
      </c>
      <c r="V17" s="59"/>
    </row>
    <row r="18" spans="1:22">
      <c r="A18" s="35" t="s">
        <v>23</v>
      </c>
      <c r="B18" s="37">
        <v>5368</v>
      </c>
      <c r="C18" s="35">
        <v>1550523</v>
      </c>
      <c r="D18" s="37">
        <v>496</v>
      </c>
      <c r="E18" s="35">
        <v>6887</v>
      </c>
      <c r="F18" s="37">
        <v>1048</v>
      </c>
      <c r="G18" s="35">
        <v>33010</v>
      </c>
      <c r="H18" s="37">
        <v>1000</v>
      </c>
      <c r="I18" s="35">
        <v>69697</v>
      </c>
      <c r="J18" s="37">
        <v>920</v>
      </c>
      <c r="K18" s="35">
        <v>126405</v>
      </c>
      <c r="L18" s="37">
        <v>1165</v>
      </c>
      <c r="M18" s="35">
        <v>360796</v>
      </c>
      <c r="N18" s="37">
        <v>739</v>
      </c>
      <c r="O18" s="35">
        <v>953728</v>
      </c>
      <c r="P18" s="37">
        <v>511</v>
      </c>
      <c r="Q18" s="35">
        <v>359118</v>
      </c>
      <c r="R18" s="37">
        <v>159</v>
      </c>
      <c r="S18" s="35">
        <v>255978</v>
      </c>
      <c r="T18" s="37">
        <v>69</v>
      </c>
      <c r="U18" s="35">
        <v>338632</v>
      </c>
      <c r="V18" s="59"/>
    </row>
    <row r="19" spans="1:22">
      <c r="A19" s="35" t="s">
        <v>28</v>
      </c>
      <c r="B19" s="37">
        <v>714</v>
      </c>
      <c r="C19" s="35">
        <v>2255701</v>
      </c>
      <c r="D19" s="37">
        <v>46</v>
      </c>
      <c r="E19" s="35">
        <v>628</v>
      </c>
      <c r="F19" s="37">
        <v>80</v>
      </c>
      <c r="G19" s="35">
        <v>2510</v>
      </c>
      <c r="H19" s="37">
        <v>102</v>
      </c>
      <c r="I19" s="35">
        <v>7142</v>
      </c>
      <c r="J19" s="37">
        <v>109</v>
      </c>
      <c r="K19" s="35">
        <v>14716</v>
      </c>
      <c r="L19" s="37">
        <v>167</v>
      </c>
      <c r="M19" s="35">
        <v>50623</v>
      </c>
      <c r="N19" s="37">
        <v>210</v>
      </c>
      <c r="O19" s="35">
        <v>2180082</v>
      </c>
      <c r="P19" s="37">
        <v>83</v>
      </c>
      <c r="Q19" s="35">
        <v>58184</v>
      </c>
      <c r="R19" s="37">
        <v>31</v>
      </c>
      <c r="S19" s="35">
        <v>49419</v>
      </c>
      <c r="T19" s="37">
        <v>96</v>
      </c>
      <c r="U19" s="35">
        <v>2072479</v>
      </c>
      <c r="V19" s="59"/>
    </row>
    <row r="20" spans="1:22">
      <c r="A20" s="35" t="s">
        <v>32</v>
      </c>
      <c r="B20" s="37">
        <v>437</v>
      </c>
      <c r="C20" s="35">
        <v>21346</v>
      </c>
      <c r="D20" s="37">
        <v>144</v>
      </c>
      <c r="E20" s="35">
        <v>1937</v>
      </c>
      <c r="F20" s="37">
        <v>153</v>
      </c>
      <c r="G20" s="35">
        <v>4468</v>
      </c>
      <c r="H20" s="37">
        <v>91</v>
      </c>
      <c r="I20" s="35">
        <v>5575</v>
      </c>
      <c r="J20" s="37">
        <v>42</v>
      </c>
      <c r="K20" s="35">
        <v>5196</v>
      </c>
      <c r="L20" s="37">
        <v>3</v>
      </c>
      <c r="M20" s="35">
        <v>1020</v>
      </c>
      <c r="N20" s="37">
        <v>4</v>
      </c>
      <c r="O20" s="35">
        <v>3150</v>
      </c>
      <c r="P20" s="37">
        <v>3</v>
      </c>
      <c r="Q20" s="35" t="s">
        <v>92</v>
      </c>
      <c r="R20" s="37">
        <v>1</v>
      </c>
      <c r="S20" s="35" t="s">
        <v>92</v>
      </c>
      <c r="T20" s="37" t="s">
        <v>5</v>
      </c>
      <c r="U20" s="35" t="s">
        <v>5</v>
      </c>
      <c r="V20" s="59"/>
    </row>
    <row r="21" spans="1:22">
      <c r="A21" s="35" t="s">
        <v>40</v>
      </c>
      <c r="B21" s="37" t="s">
        <v>5</v>
      </c>
      <c r="C21" s="35" t="s">
        <v>5</v>
      </c>
      <c r="D21" s="37" t="s">
        <v>5</v>
      </c>
      <c r="E21" s="35" t="s">
        <v>5</v>
      </c>
      <c r="F21" s="37" t="s">
        <v>5</v>
      </c>
      <c r="G21" s="35" t="s">
        <v>5</v>
      </c>
      <c r="H21" s="37" t="s">
        <v>5</v>
      </c>
      <c r="I21" s="35" t="s">
        <v>5</v>
      </c>
      <c r="J21" s="37" t="s">
        <v>5</v>
      </c>
      <c r="K21" s="35" t="s">
        <v>5</v>
      </c>
      <c r="L21" s="37" t="s">
        <v>5</v>
      </c>
      <c r="M21" s="35" t="s">
        <v>5</v>
      </c>
      <c r="N21" s="37" t="s">
        <v>5</v>
      </c>
      <c r="O21" s="35" t="s">
        <v>5</v>
      </c>
      <c r="P21" s="37" t="s">
        <v>5</v>
      </c>
      <c r="Q21" s="35" t="s">
        <v>5</v>
      </c>
      <c r="R21" s="37" t="s">
        <v>5</v>
      </c>
      <c r="S21" s="35" t="s">
        <v>5</v>
      </c>
      <c r="T21" s="37" t="s">
        <v>5</v>
      </c>
      <c r="U21" s="35" t="s">
        <v>5</v>
      </c>
      <c r="V21" s="59"/>
    </row>
    <row r="22" spans="1:22">
      <c r="A22" s="35" t="s">
        <v>6</v>
      </c>
      <c r="B22" s="37">
        <v>17</v>
      </c>
      <c r="C22" s="35">
        <v>2631</v>
      </c>
      <c r="D22" s="37">
        <v>2</v>
      </c>
      <c r="E22" s="35" t="s">
        <v>92</v>
      </c>
      <c r="F22" s="37">
        <v>12</v>
      </c>
      <c r="G22" s="35" t="s">
        <v>92</v>
      </c>
      <c r="H22" s="37">
        <v>1</v>
      </c>
      <c r="I22" s="35" t="s">
        <v>92</v>
      </c>
      <c r="J22" s="37">
        <v>1</v>
      </c>
      <c r="K22" s="35" t="s">
        <v>92</v>
      </c>
      <c r="L22" s="37" t="s">
        <v>5</v>
      </c>
      <c r="M22" s="35" t="s">
        <v>5</v>
      </c>
      <c r="N22" s="37">
        <v>1</v>
      </c>
      <c r="O22" s="35" t="s">
        <v>92</v>
      </c>
      <c r="P22" s="37" t="s">
        <v>5</v>
      </c>
      <c r="Q22" s="35" t="s">
        <v>5</v>
      </c>
      <c r="R22" s="37">
        <v>1</v>
      </c>
      <c r="S22" s="35" t="s">
        <v>92</v>
      </c>
      <c r="T22" s="37" t="s">
        <v>5</v>
      </c>
      <c r="U22" s="35" t="s">
        <v>5</v>
      </c>
      <c r="V22" s="59"/>
    </row>
    <row r="23" spans="1:22">
      <c r="A23" s="35" t="s">
        <v>16</v>
      </c>
      <c r="B23" s="37">
        <v>115</v>
      </c>
      <c r="C23" s="35">
        <v>7851</v>
      </c>
      <c r="D23" s="37">
        <v>33</v>
      </c>
      <c r="E23" s="35">
        <v>436</v>
      </c>
      <c r="F23" s="37">
        <v>48</v>
      </c>
      <c r="G23" s="35">
        <v>1415</v>
      </c>
      <c r="H23" s="37">
        <v>25</v>
      </c>
      <c r="I23" s="35">
        <v>1584</v>
      </c>
      <c r="J23" s="37">
        <v>3</v>
      </c>
      <c r="K23" s="35" t="s">
        <v>92</v>
      </c>
      <c r="L23" s="37">
        <v>4</v>
      </c>
      <c r="M23" s="35">
        <v>1222</v>
      </c>
      <c r="N23" s="37">
        <v>2</v>
      </c>
      <c r="O23" s="35" t="s">
        <v>92</v>
      </c>
      <c r="P23" s="37">
        <v>1</v>
      </c>
      <c r="Q23" s="35" t="s">
        <v>92</v>
      </c>
      <c r="R23" s="37">
        <v>1</v>
      </c>
      <c r="S23" s="35" t="s">
        <v>92</v>
      </c>
      <c r="T23" s="37" t="s">
        <v>5</v>
      </c>
      <c r="U23" s="35" t="s">
        <v>5</v>
      </c>
      <c r="V23" s="59"/>
    </row>
    <row r="24" spans="1:22">
      <c r="A24" s="35" t="s">
        <v>9</v>
      </c>
      <c r="B24" s="37">
        <v>13</v>
      </c>
      <c r="C24" s="35">
        <v>442</v>
      </c>
      <c r="D24" s="37">
        <v>7</v>
      </c>
      <c r="E24" s="35">
        <v>100</v>
      </c>
      <c r="F24" s="37">
        <v>4</v>
      </c>
      <c r="G24" s="35" t="s">
        <v>92</v>
      </c>
      <c r="H24" s="37">
        <v>1</v>
      </c>
      <c r="I24" s="35" t="s">
        <v>92</v>
      </c>
      <c r="J24" s="37" t="s">
        <v>5</v>
      </c>
      <c r="K24" s="35" t="s">
        <v>5</v>
      </c>
      <c r="L24" s="37">
        <v>1</v>
      </c>
      <c r="M24" s="35" t="s">
        <v>92</v>
      </c>
      <c r="N24" s="37" t="s">
        <v>5</v>
      </c>
      <c r="O24" s="35" t="s">
        <v>5</v>
      </c>
      <c r="P24" s="37" t="s">
        <v>5</v>
      </c>
      <c r="Q24" s="35" t="s">
        <v>5</v>
      </c>
      <c r="R24" s="37" t="s">
        <v>5</v>
      </c>
      <c r="S24" s="35" t="s">
        <v>5</v>
      </c>
      <c r="T24" s="37" t="s">
        <v>5</v>
      </c>
      <c r="U24" s="35" t="s">
        <v>5</v>
      </c>
      <c r="V24" s="59"/>
    </row>
    <row r="25" spans="1:22">
      <c r="A25" s="35" t="s">
        <v>17</v>
      </c>
      <c r="B25" s="37">
        <v>1017</v>
      </c>
      <c r="C25" s="35">
        <v>148608</v>
      </c>
      <c r="D25" s="37">
        <v>253</v>
      </c>
      <c r="E25" s="35">
        <v>3549</v>
      </c>
      <c r="F25" s="37">
        <v>317</v>
      </c>
      <c r="G25" s="35">
        <v>9565</v>
      </c>
      <c r="H25" s="37">
        <v>175</v>
      </c>
      <c r="I25" s="35">
        <v>11738</v>
      </c>
      <c r="J25" s="37">
        <v>120</v>
      </c>
      <c r="K25" s="35">
        <v>15582</v>
      </c>
      <c r="L25" s="37">
        <v>100</v>
      </c>
      <c r="M25" s="35">
        <v>29380</v>
      </c>
      <c r="N25" s="37">
        <v>52</v>
      </c>
      <c r="O25" s="35">
        <v>78794</v>
      </c>
      <c r="P25" s="37">
        <v>36</v>
      </c>
      <c r="Q25" s="35">
        <v>25122</v>
      </c>
      <c r="R25" s="37">
        <v>8</v>
      </c>
      <c r="S25" s="35">
        <v>13945</v>
      </c>
      <c r="T25" s="37">
        <v>8</v>
      </c>
      <c r="U25" s="35">
        <v>39727</v>
      </c>
      <c r="V25" s="59"/>
    </row>
    <row r="26" spans="1:22">
      <c r="A26" s="35" t="s">
        <v>19</v>
      </c>
      <c r="B26" s="37">
        <v>3790</v>
      </c>
      <c r="C26" s="35">
        <v>536971</v>
      </c>
      <c r="D26" s="37">
        <v>584</v>
      </c>
      <c r="E26" s="35">
        <v>8080</v>
      </c>
      <c r="F26" s="37">
        <v>1068</v>
      </c>
      <c r="G26" s="35">
        <v>32934</v>
      </c>
      <c r="H26" s="37">
        <v>820</v>
      </c>
      <c r="I26" s="35">
        <v>53997</v>
      </c>
      <c r="J26" s="37">
        <v>610</v>
      </c>
      <c r="K26" s="35">
        <v>83478</v>
      </c>
      <c r="L26" s="37">
        <v>523</v>
      </c>
      <c r="M26" s="35">
        <v>159362</v>
      </c>
      <c r="N26" s="37">
        <v>185</v>
      </c>
      <c r="O26" s="35">
        <v>199120</v>
      </c>
      <c r="P26" s="37">
        <v>129</v>
      </c>
      <c r="Q26" s="35">
        <v>84553</v>
      </c>
      <c r="R26" s="37">
        <v>44</v>
      </c>
      <c r="S26" s="35">
        <v>65386</v>
      </c>
      <c r="T26" s="37">
        <v>12</v>
      </c>
      <c r="U26" s="35">
        <v>49181</v>
      </c>
      <c r="V26" s="59"/>
    </row>
    <row r="27" spans="1:22">
      <c r="A27" s="35" t="s">
        <v>38</v>
      </c>
      <c r="B27" s="37" t="s">
        <v>5</v>
      </c>
      <c r="C27" s="35" t="s">
        <v>5</v>
      </c>
      <c r="D27" s="37" t="s">
        <v>5</v>
      </c>
      <c r="E27" s="35" t="s">
        <v>5</v>
      </c>
      <c r="F27" s="37" t="s">
        <v>5</v>
      </c>
      <c r="G27" s="35" t="s">
        <v>5</v>
      </c>
      <c r="H27" s="37" t="s">
        <v>5</v>
      </c>
      <c r="I27" s="35" t="s">
        <v>5</v>
      </c>
      <c r="J27" s="37" t="s">
        <v>5</v>
      </c>
      <c r="K27" s="35" t="s">
        <v>5</v>
      </c>
      <c r="L27" s="37" t="s">
        <v>5</v>
      </c>
      <c r="M27" s="35" t="s">
        <v>5</v>
      </c>
      <c r="N27" s="37" t="s">
        <v>5</v>
      </c>
      <c r="O27" s="35" t="s">
        <v>5</v>
      </c>
      <c r="P27" s="37" t="s">
        <v>5</v>
      </c>
      <c r="Q27" s="35" t="s">
        <v>5</v>
      </c>
      <c r="R27" s="37" t="s">
        <v>5</v>
      </c>
      <c r="S27" s="35" t="s">
        <v>5</v>
      </c>
      <c r="T27" s="37" t="s">
        <v>5</v>
      </c>
      <c r="U27" s="35" t="s">
        <v>5</v>
      </c>
      <c r="V27" s="59"/>
    </row>
    <row r="28" spans="1:22">
      <c r="A28" s="35" t="s">
        <v>24</v>
      </c>
      <c r="B28" s="37">
        <v>687</v>
      </c>
      <c r="C28" s="35">
        <v>85060</v>
      </c>
      <c r="D28" s="37">
        <v>143</v>
      </c>
      <c r="E28" s="35">
        <v>2003</v>
      </c>
      <c r="F28" s="37">
        <v>209</v>
      </c>
      <c r="G28" s="35">
        <v>6268</v>
      </c>
      <c r="H28" s="37">
        <v>139</v>
      </c>
      <c r="I28" s="35">
        <v>9340</v>
      </c>
      <c r="J28" s="37">
        <v>76</v>
      </c>
      <c r="K28" s="35">
        <v>9994</v>
      </c>
      <c r="L28" s="37">
        <v>85</v>
      </c>
      <c r="M28" s="35">
        <v>24536</v>
      </c>
      <c r="N28" s="37">
        <v>35</v>
      </c>
      <c r="O28" s="35">
        <v>32919</v>
      </c>
      <c r="P28" s="37">
        <v>30</v>
      </c>
      <c r="Q28" s="35">
        <v>22054</v>
      </c>
      <c r="R28" s="37">
        <v>3</v>
      </c>
      <c r="S28" s="35" t="s">
        <v>92</v>
      </c>
      <c r="T28" s="37">
        <v>2</v>
      </c>
      <c r="U28" s="35" t="s">
        <v>92</v>
      </c>
      <c r="V28" s="59"/>
    </row>
    <row r="29" spans="1:22">
      <c r="A29" s="35" t="s">
        <v>43</v>
      </c>
      <c r="B29" s="37">
        <v>128</v>
      </c>
      <c r="C29" s="35">
        <v>52345</v>
      </c>
      <c r="D29" s="37">
        <v>20</v>
      </c>
      <c r="E29" s="35">
        <v>287</v>
      </c>
      <c r="F29" s="37">
        <v>23</v>
      </c>
      <c r="G29" s="35">
        <v>663</v>
      </c>
      <c r="H29" s="37">
        <v>27</v>
      </c>
      <c r="I29" s="35">
        <v>1674</v>
      </c>
      <c r="J29" s="37">
        <v>18</v>
      </c>
      <c r="K29" s="35">
        <v>2569</v>
      </c>
      <c r="L29" s="37">
        <v>19</v>
      </c>
      <c r="M29" s="35">
        <v>4702</v>
      </c>
      <c r="N29" s="37">
        <v>21</v>
      </c>
      <c r="O29" s="35">
        <v>42450</v>
      </c>
      <c r="P29" s="37">
        <v>10</v>
      </c>
      <c r="Q29" s="35">
        <v>6108</v>
      </c>
      <c r="R29" s="37">
        <v>7</v>
      </c>
      <c r="S29" s="35">
        <v>9821</v>
      </c>
      <c r="T29" s="37">
        <v>4</v>
      </c>
      <c r="U29" s="35">
        <v>26521</v>
      </c>
      <c r="V29" s="59"/>
    </row>
    <row r="30" spans="1:22">
      <c r="A30" s="35" t="s">
        <v>27</v>
      </c>
      <c r="B30" s="37">
        <v>1777</v>
      </c>
      <c r="C30" s="35">
        <v>2647855</v>
      </c>
      <c r="D30" s="37">
        <v>105</v>
      </c>
      <c r="E30" s="35">
        <v>1453</v>
      </c>
      <c r="F30" s="37">
        <v>231</v>
      </c>
      <c r="G30" s="35">
        <v>7551</v>
      </c>
      <c r="H30" s="37">
        <v>255</v>
      </c>
      <c r="I30" s="35">
        <v>17568</v>
      </c>
      <c r="J30" s="37">
        <v>267</v>
      </c>
      <c r="K30" s="35">
        <v>36481</v>
      </c>
      <c r="L30" s="37">
        <v>329</v>
      </c>
      <c r="M30" s="35">
        <v>103376</v>
      </c>
      <c r="N30" s="37">
        <v>590</v>
      </c>
      <c r="O30" s="35">
        <v>2481426</v>
      </c>
      <c r="P30" s="37">
        <v>262</v>
      </c>
      <c r="Q30" s="35">
        <v>187166</v>
      </c>
      <c r="R30" s="37">
        <v>103</v>
      </c>
      <c r="S30" s="35">
        <v>173686</v>
      </c>
      <c r="T30" s="37">
        <v>225</v>
      </c>
      <c r="U30" s="35">
        <v>2120574</v>
      </c>
      <c r="V30" s="59"/>
    </row>
    <row r="31" spans="1:22">
      <c r="A31" s="35" t="s">
        <v>50</v>
      </c>
      <c r="B31" s="37">
        <v>3</v>
      </c>
      <c r="C31" s="35" t="s">
        <v>92</v>
      </c>
      <c r="D31" s="37" t="s">
        <v>5</v>
      </c>
      <c r="E31" s="35" t="s">
        <v>5</v>
      </c>
      <c r="F31" s="37">
        <v>1</v>
      </c>
      <c r="G31" s="35" t="s">
        <v>92</v>
      </c>
      <c r="H31" s="37" t="s">
        <v>5</v>
      </c>
      <c r="I31" s="35" t="s">
        <v>5</v>
      </c>
      <c r="J31" s="37">
        <v>1</v>
      </c>
      <c r="K31" s="35" t="s">
        <v>92</v>
      </c>
      <c r="L31" s="37" t="s">
        <v>5</v>
      </c>
      <c r="M31" s="35" t="s">
        <v>5</v>
      </c>
      <c r="N31" s="37">
        <v>1</v>
      </c>
      <c r="O31" s="35" t="s">
        <v>92</v>
      </c>
      <c r="P31" s="37" t="s">
        <v>5</v>
      </c>
      <c r="Q31" s="35" t="s">
        <v>5</v>
      </c>
      <c r="R31" s="37" t="s">
        <v>5</v>
      </c>
      <c r="S31" s="35" t="s">
        <v>5</v>
      </c>
      <c r="T31" s="37">
        <v>1</v>
      </c>
      <c r="U31" s="35" t="s">
        <v>92</v>
      </c>
      <c r="V31" s="59"/>
    </row>
    <row r="32" spans="1:22">
      <c r="A32" s="35" t="s">
        <v>7</v>
      </c>
      <c r="B32" s="37">
        <v>3</v>
      </c>
      <c r="C32" s="35" t="s">
        <v>92</v>
      </c>
      <c r="D32" s="37">
        <v>2</v>
      </c>
      <c r="E32" s="35" t="s">
        <v>92</v>
      </c>
      <c r="F32" s="37" t="s">
        <v>5</v>
      </c>
      <c r="G32" s="35" t="s">
        <v>5</v>
      </c>
      <c r="H32" s="37" t="s">
        <v>5</v>
      </c>
      <c r="I32" s="35" t="s">
        <v>5</v>
      </c>
      <c r="J32" s="37">
        <v>1</v>
      </c>
      <c r="K32" s="35" t="s">
        <v>92</v>
      </c>
      <c r="L32" s="37" t="s">
        <v>5</v>
      </c>
      <c r="M32" s="35" t="s">
        <v>5</v>
      </c>
      <c r="N32" s="37" t="s">
        <v>5</v>
      </c>
      <c r="O32" s="35" t="s">
        <v>5</v>
      </c>
      <c r="P32" s="37" t="s">
        <v>5</v>
      </c>
      <c r="Q32" s="35" t="s">
        <v>5</v>
      </c>
      <c r="R32" s="37" t="s">
        <v>5</v>
      </c>
      <c r="S32" s="35" t="s">
        <v>5</v>
      </c>
      <c r="T32" s="37" t="s">
        <v>5</v>
      </c>
      <c r="U32" s="35" t="s">
        <v>5</v>
      </c>
      <c r="V32" s="59"/>
    </row>
    <row r="33" spans="1:22">
      <c r="A33" s="35" t="s">
        <v>13</v>
      </c>
      <c r="B33" s="37">
        <v>9</v>
      </c>
      <c r="C33" s="35">
        <v>362</v>
      </c>
      <c r="D33" s="37">
        <v>2</v>
      </c>
      <c r="E33" s="35" t="s">
        <v>92</v>
      </c>
      <c r="F33" s="37">
        <v>3</v>
      </c>
      <c r="G33" s="35" t="s">
        <v>92</v>
      </c>
      <c r="H33" s="37">
        <v>4</v>
      </c>
      <c r="I33" s="35">
        <v>240</v>
      </c>
      <c r="J33" s="37" t="s">
        <v>5</v>
      </c>
      <c r="K33" s="35" t="s">
        <v>5</v>
      </c>
      <c r="L33" s="37" t="s">
        <v>5</v>
      </c>
      <c r="M33" s="35" t="s">
        <v>5</v>
      </c>
      <c r="N33" s="37" t="s">
        <v>5</v>
      </c>
      <c r="O33" s="35" t="s">
        <v>5</v>
      </c>
      <c r="P33" s="37" t="s">
        <v>5</v>
      </c>
      <c r="Q33" s="35" t="s">
        <v>5</v>
      </c>
      <c r="R33" s="37" t="s">
        <v>5</v>
      </c>
      <c r="S33" s="35" t="s">
        <v>5</v>
      </c>
      <c r="T33" s="37" t="s">
        <v>5</v>
      </c>
      <c r="U33" s="35" t="s">
        <v>5</v>
      </c>
      <c r="V33" s="59"/>
    </row>
    <row r="34" spans="1:22">
      <c r="A34" s="35" t="s">
        <v>47</v>
      </c>
      <c r="B34" s="37">
        <v>12</v>
      </c>
      <c r="C34" s="35">
        <v>44936</v>
      </c>
      <c r="D34" s="37" t="s">
        <v>5</v>
      </c>
      <c r="E34" s="35" t="s">
        <v>5</v>
      </c>
      <c r="F34" s="37">
        <v>1</v>
      </c>
      <c r="G34" s="35" t="s">
        <v>92</v>
      </c>
      <c r="H34" s="37">
        <v>2</v>
      </c>
      <c r="I34" s="35" t="s">
        <v>92</v>
      </c>
      <c r="J34" s="37" t="s">
        <v>5</v>
      </c>
      <c r="K34" s="35" t="s">
        <v>5</v>
      </c>
      <c r="L34" s="37">
        <v>2</v>
      </c>
      <c r="M34" s="35" t="s">
        <v>92</v>
      </c>
      <c r="N34" s="37">
        <v>7</v>
      </c>
      <c r="O34" s="35">
        <v>43890</v>
      </c>
      <c r="P34" s="37">
        <v>1</v>
      </c>
      <c r="Q34" s="35" t="s">
        <v>92</v>
      </c>
      <c r="R34" s="37">
        <v>3</v>
      </c>
      <c r="S34" s="35" t="s">
        <v>92</v>
      </c>
      <c r="T34" s="37">
        <v>3</v>
      </c>
      <c r="U34" s="35" t="s">
        <v>92</v>
      </c>
      <c r="V34" s="59"/>
    </row>
    <row r="35" spans="1:22">
      <c r="A35" s="35" t="s">
        <v>12</v>
      </c>
      <c r="B35" s="37">
        <v>273</v>
      </c>
      <c r="C35" s="35">
        <v>26976</v>
      </c>
      <c r="D35" s="37">
        <v>101</v>
      </c>
      <c r="E35" s="35">
        <v>1361</v>
      </c>
      <c r="F35" s="37">
        <v>72</v>
      </c>
      <c r="G35" s="35">
        <v>1977</v>
      </c>
      <c r="H35" s="37">
        <v>38</v>
      </c>
      <c r="I35" s="35">
        <v>2650</v>
      </c>
      <c r="J35" s="37">
        <v>31</v>
      </c>
      <c r="K35" s="35">
        <v>3977</v>
      </c>
      <c r="L35" s="37">
        <v>10</v>
      </c>
      <c r="M35" s="35">
        <v>2185</v>
      </c>
      <c r="N35" s="37">
        <v>21</v>
      </c>
      <c r="O35" s="35">
        <v>14826</v>
      </c>
      <c r="P35" s="37">
        <v>21</v>
      </c>
      <c r="Q35" s="35">
        <v>14826</v>
      </c>
      <c r="R35" s="37" t="s">
        <v>5</v>
      </c>
      <c r="S35" s="35" t="s">
        <v>5</v>
      </c>
      <c r="T35" s="37" t="s">
        <v>5</v>
      </c>
      <c r="U35" s="35" t="s">
        <v>5</v>
      </c>
      <c r="V35" s="59"/>
    </row>
    <row r="36" spans="1:22">
      <c r="A36" s="35" t="s">
        <v>31</v>
      </c>
      <c r="B36" s="37">
        <v>14</v>
      </c>
      <c r="C36" s="35">
        <v>2137</v>
      </c>
      <c r="D36" s="37">
        <v>2</v>
      </c>
      <c r="E36" s="35" t="s">
        <v>92</v>
      </c>
      <c r="F36" s="37">
        <v>6</v>
      </c>
      <c r="G36" s="35">
        <v>217</v>
      </c>
      <c r="H36" s="37">
        <v>2</v>
      </c>
      <c r="I36" s="35" t="s">
        <v>92</v>
      </c>
      <c r="J36" s="37" t="s">
        <v>5</v>
      </c>
      <c r="K36" s="35" t="s">
        <v>5</v>
      </c>
      <c r="L36" s="37">
        <v>2</v>
      </c>
      <c r="M36" s="35" t="s">
        <v>92</v>
      </c>
      <c r="N36" s="37">
        <v>2</v>
      </c>
      <c r="O36" s="35" t="s">
        <v>92</v>
      </c>
      <c r="P36" s="37">
        <v>2</v>
      </c>
      <c r="Q36" s="35" t="s">
        <v>92</v>
      </c>
      <c r="R36" s="37" t="s">
        <v>5</v>
      </c>
      <c r="S36" s="35" t="s">
        <v>5</v>
      </c>
      <c r="T36" s="37" t="s">
        <v>5</v>
      </c>
      <c r="U36" s="35" t="s">
        <v>5</v>
      </c>
      <c r="V36" s="59"/>
    </row>
    <row r="37" spans="1:22">
      <c r="A37" s="35" t="s">
        <v>25</v>
      </c>
      <c r="B37" s="37">
        <v>292</v>
      </c>
      <c r="C37" s="35">
        <v>58408</v>
      </c>
      <c r="D37" s="37">
        <v>22</v>
      </c>
      <c r="E37" s="35">
        <v>318</v>
      </c>
      <c r="F37" s="37">
        <v>60</v>
      </c>
      <c r="G37" s="35">
        <v>1759</v>
      </c>
      <c r="H37" s="37">
        <v>82</v>
      </c>
      <c r="I37" s="35">
        <v>5327</v>
      </c>
      <c r="J37" s="37">
        <v>63</v>
      </c>
      <c r="K37" s="35">
        <v>8209</v>
      </c>
      <c r="L37" s="37">
        <v>40</v>
      </c>
      <c r="M37" s="35">
        <v>12343</v>
      </c>
      <c r="N37" s="37">
        <v>25</v>
      </c>
      <c r="O37" s="35">
        <v>30452</v>
      </c>
      <c r="P37" s="37">
        <v>16</v>
      </c>
      <c r="Q37" s="35" t="s">
        <v>92</v>
      </c>
      <c r="R37" s="37">
        <v>7</v>
      </c>
      <c r="S37" s="35">
        <v>10620</v>
      </c>
      <c r="T37" s="37">
        <v>2</v>
      </c>
      <c r="U37" s="35" t="s">
        <v>92</v>
      </c>
      <c r="V37" s="59"/>
    </row>
    <row r="38" spans="1:22">
      <c r="A38" s="35" t="s">
        <v>20</v>
      </c>
      <c r="B38" s="37">
        <v>1517</v>
      </c>
      <c r="C38" s="35">
        <v>164487</v>
      </c>
      <c r="D38" s="37">
        <v>375</v>
      </c>
      <c r="E38" s="35">
        <v>5403</v>
      </c>
      <c r="F38" s="37">
        <v>482</v>
      </c>
      <c r="G38" s="35">
        <v>14884</v>
      </c>
      <c r="H38" s="37">
        <v>278</v>
      </c>
      <c r="I38" s="35">
        <v>18258</v>
      </c>
      <c r="J38" s="37">
        <v>172</v>
      </c>
      <c r="K38" s="35">
        <v>23096</v>
      </c>
      <c r="L38" s="37">
        <v>141</v>
      </c>
      <c r="M38" s="35">
        <v>42753</v>
      </c>
      <c r="N38" s="37">
        <v>69</v>
      </c>
      <c r="O38" s="35">
        <v>60093</v>
      </c>
      <c r="P38" s="37">
        <v>55</v>
      </c>
      <c r="Q38" s="35">
        <v>36615</v>
      </c>
      <c r="R38" s="37">
        <v>13</v>
      </c>
      <c r="S38" s="35" t="s">
        <v>92</v>
      </c>
      <c r="T38" s="37">
        <v>1</v>
      </c>
      <c r="U38" s="35" t="s">
        <v>92</v>
      </c>
      <c r="V38" s="59"/>
    </row>
    <row r="39" spans="1:22">
      <c r="A39" s="35" t="s">
        <v>41</v>
      </c>
      <c r="B39" s="37">
        <v>227</v>
      </c>
      <c r="C39" s="35">
        <v>353923</v>
      </c>
      <c r="D39" s="37">
        <v>53</v>
      </c>
      <c r="E39" s="35">
        <v>753</v>
      </c>
      <c r="F39" s="37">
        <v>53</v>
      </c>
      <c r="G39" s="35">
        <v>1529</v>
      </c>
      <c r="H39" s="37">
        <v>69</v>
      </c>
      <c r="I39" s="35">
        <v>5016</v>
      </c>
      <c r="J39" s="37">
        <v>31</v>
      </c>
      <c r="K39" s="35">
        <v>4099</v>
      </c>
      <c r="L39" s="37">
        <v>3</v>
      </c>
      <c r="M39" s="35">
        <v>750</v>
      </c>
      <c r="N39" s="37">
        <v>18</v>
      </c>
      <c r="O39" s="35">
        <v>341776</v>
      </c>
      <c r="P39" s="37">
        <v>2</v>
      </c>
      <c r="Q39" s="35" t="s">
        <v>92</v>
      </c>
      <c r="R39" s="37">
        <v>1</v>
      </c>
      <c r="S39" s="35" t="s">
        <v>92</v>
      </c>
      <c r="T39" s="37">
        <v>15</v>
      </c>
      <c r="U39" s="35">
        <v>338576</v>
      </c>
      <c r="V39" s="59"/>
    </row>
    <row r="40" spans="1:22">
      <c r="A40" s="35" t="s">
        <v>52</v>
      </c>
      <c r="B40" s="37">
        <v>109</v>
      </c>
      <c r="C40" s="35">
        <v>84657</v>
      </c>
      <c r="D40" s="37">
        <v>19</v>
      </c>
      <c r="E40" s="35">
        <v>285</v>
      </c>
      <c r="F40" s="37">
        <v>25</v>
      </c>
      <c r="G40" s="35">
        <v>715</v>
      </c>
      <c r="H40" s="37">
        <v>29</v>
      </c>
      <c r="I40" s="35">
        <v>1994</v>
      </c>
      <c r="J40" s="37">
        <v>13</v>
      </c>
      <c r="K40" s="35">
        <v>2133</v>
      </c>
      <c r="L40" s="37">
        <v>12</v>
      </c>
      <c r="M40" s="35">
        <v>4663</v>
      </c>
      <c r="N40" s="37">
        <v>11</v>
      </c>
      <c r="O40" s="35">
        <v>74867</v>
      </c>
      <c r="P40" s="37">
        <v>2</v>
      </c>
      <c r="Q40" s="35" t="s">
        <v>92</v>
      </c>
      <c r="R40" s="37">
        <v>5</v>
      </c>
      <c r="S40" s="35" t="s">
        <v>92</v>
      </c>
      <c r="T40" s="37">
        <v>4</v>
      </c>
      <c r="U40" s="35">
        <v>63212</v>
      </c>
      <c r="V40" s="59"/>
    </row>
    <row r="41" spans="1:22">
      <c r="A41" s="35" t="s">
        <v>14</v>
      </c>
      <c r="B41" s="37">
        <v>1527</v>
      </c>
      <c r="C41" s="35">
        <v>128732</v>
      </c>
      <c r="D41" s="37">
        <v>306</v>
      </c>
      <c r="E41" s="35">
        <v>4459</v>
      </c>
      <c r="F41" s="37">
        <v>467</v>
      </c>
      <c r="G41" s="35">
        <v>14124</v>
      </c>
      <c r="H41" s="37">
        <v>351</v>
      </c>
      <c r="I41" s="35">
        <v>23965</v>
      </c>
      <c r="J41" s="37">
        <v>242</v>
      </c>
      <c r="K41" s="35">
        <v>31405</v>
      </c>
      <c r="L41" s="37">
        <v>141</v>
      </c>
      <c r="M41" s="35">
        <v>39633</v>
      </c>
      <c r="N41" s="37">
        <v>20</v>
      </c>
      <c r="O41" s="35">
        <v>15146</v>
      </c>
      <c r="P41" s="37">
        <v>18</v>
      </c>
      <c r="Q41" s="35" t="s">
        <v>92</v>
      </c>
      <c r="R41" s="37">
        <v>1</v>
      </c>
      <c r="S41" s="35" t="s">
        <v>92</v>
      </c>
      <c r="T41" s="37">
        <v>1</v>
      </c>
      <c r="U41" s="35" t="s">
        <v>92</v>
      </c>
      <c r="V41" s="59"/>
    </row>
    <row r="42" spans="1:22">
      <c r="A42" s="35" t="s">
        <v>10</v>
      </c>
      <c r="B42" s="37">
        <v>2</v>
      </c>
      <c r="C42" s="35" t="s">
        <v>92</v>
      </c>
      <c r="D42" s="37">
        <v>1</v>
      </c>
      <c r="E42" s="35" t="s">
        <v>92</v>
      </c>
      <c r="F42" s="37">
        <v>1</v>
      </c>
      <c r="G42" s="35" t="s">
        <v>92</v>
      </c>
      <c r="H42" s="37" t="s">
        <v>5</v>
      </c>
      <c r="I42" s="35" t="s">
        <v>5</v>
      </c>
      <c r="J42" s="37" t="s">
        <v>5</v>
      </c>
      <c r="K42" s="35" t="s">
        <v>5</v>
      </c>
      <c r="L42" s="37" t="s">
        <v>5</v>
      </c>
      <c r="M42" s="35" t="s">
        <v>5</v>
      </c>
      <c r="N42" s="37" t="s">
        <v>5</v>
      </c>
      <c r="O42" s="35" t="s">
        <v>5</v>
      </c>
      <c r="P42" s="37" t="s">
        <v>5</v>
      </c>
      <c r="Q42" s="35" t="s">
        <v>5</v>
      </c>
      <c r="R42" s="37" t="s">
        <v>5</v>
      </c>
      <c r="S42" s="35" t="s">
        <v>5</v>
      </c>
      <c r="T42" s="37" t="s">
        <v>5</v>
      </c>
      <c r="U42" s="35" t="s">
        <v>5</v>
      </c>
      <c r="V42" s="59"/>
    </row>
    <row r="43" spans="1:22">
      <c r="A43" s="35" t="s">
        <v>34</v>
      </c>
      <c r="B43" s="37" t="s">
        <v>5</v>
      </c>
      <c r="C43" s="35" t="s">
        <v>5</v>
      </c>
      <c r="D43" s="37" t="s">
        <v>5</v>
      </c>
      <c r="E43" s="35" t="s">
        <v>5</v>
      </c>
      <c r="F43" s="37" t="s">
        <v>5</v>
      </c>
      <c r="G43" s="35" t="s">
        <v>5</v>
      </c>
      <c r="H43" s="37" t="s">
        <v>5</v>
      </c>
      <c r="I43" s="35" t="s">
        <v>5</v>
      </c>
      <c r="J43" s="37" t="s">
        <v>5</v>
      </c>
      <c r="K43" s="35" t="s">
        <v>5</v>
      </c>
      <c r="L43" s="37" t="s">
        <v>5</v>
      </c>
      <c r="M43" s="35" t="s">
        <v>5</v>
      </c>
      <c r="N43" s="37" t="s">
        <v>5</v>
      </c>
      <c r="O43" s="35" t="s">
        <v>5</v>
      </c>
      <c r="P43" s="37" t="s">
        <v>5</v>
      </c>
      <c r="Q43" s="35" t="s">
        <v>5</v>
      </c>
      <c r="R43" s="37" t="s">
        <v>5</v>
      </c>
      <c r="S43" s="35" t="s">
        <v>5</v>
      </c>
      <c r="T43" s="37" t="s">
        <v>5</v>
      </c>
      <c r="U43" s="35" t="s">
        <v>5</v>
      </c>
      <c r="V43" s="59"/>
    </row>
    <row r="44" spans="1:22">
      <c r="A44" s="35" t="s">
        <v>26</v>
      </c>
      <c r="B44" s="37">
        <v>1263</v>
      </c>
      <c r="C44" s="35">
        <v>418374</v>
      </c>
      <c r="D44" s="37">
        <v>77</v>
      </c>
      <c r="E44" s="35">
        <v>1136</v>
      </c>
      <c r="F44" s="37">
        <v>199</v>
      </c>
      <c r="G44" s="35">
        <v>6280</v>
      </c>
      <c r="H44" s="37">
        <v>254</v>
      </c>
      <c r="I44" s="35">
        <v>18031</v>
      </c>
      <c r="J44" s="37">
        <v>272</v>
      </c>
      <c r="K44" s="35">
        <v>36177</v>
      </c>
      <c r="L44" s="37">
        <v>244</v>
      </c>
      <c r="M44" s="35">
        <v>71141</v>
      </c>
      <c r="N44" s="37">
        <v>217</v>
      </c>
      <c r="O44" s="35">
        <v>285609</v>
      </c>
      <c r="P44" s="37">
        <v>154</v>
      </c>
      <c r="Q44" s="35">
        <v>107461</v>
      </c>
      <c r="R44" s="37">
        <v>37</v>
      </c>
      <c r="S44" s="35">
        <v>53606</v>
      </c>
      <c r="T44" s="37">
        <v>26</v>
      </c>
      <c r="U44" s="35">
        <v>124542</v>
      </c>
      <c r="V44" s="59"/>
    </row>
    <row r="45" spans="1:22">
      <c r="A45" s="35" t="s">
        <v>33</v>
      </c>
      <c r="B45" s="37">
        <v>44</v>
      </c>
      <c r="C45" s="35">
        <v>3042</v>
      </c>
      <c r="D45" s="37">
        <v>30</v>
      </c>
      <c r="E45" s="35">
        <v>270</v>
      </c>
      <c r="F45" s="37">
        <v>6</v>
      </c>
      <c r="G45" s="35">
        <v>138</v>
      </c>
      <c r="H45" s="37">
        <v>2</v>
      </c>
      <c r="I45" s="35" t="s">
        <v>92</v>
      </c>
      <c r="J45" s="37">
        <v>1</v>
      </c>
      <c r="K45" s="35" t="s">
        <v>92</v>
      </c>
      <c r="L45" s="37">
        <v>4</v>
      </c>
      <c r="M45" s="35">
        <v>1320</v>
      </c>
      <c r="N45" s="37">
        <v>1</v>
      </c>
      <c r="O45" s="35" t="s">
        <v>92</v>
      </c>
      <c r="P45" s="37">
        <v>1</v>
      </c>
      <c r="Q45" s="35" t="s">
        <v>92</v>
      </c>
      <c r="R45" s="37" t="s">
        <v>5</v>
      </c>
      <c r="S45" s="35" t="s">
        <v>5</v>
      </c>
      <c r="T45" s="37" t="s">
        <v>5</v>
      </c>
      <c r="U45" s="35" t="s">
        <v>5</v>
      </c>
      <c r="V45" s="59"/>
    </row>
    <row r="46" spans="1:22">
      <c r="A46" s="35" t="s">
        <v>42</v>
      </c>
      <c r="B46" s="37">
        <v>375</v>
      </c>
      <c r="C46" s="35">
        <v>2750818</v>
      </c>
      <c r="D46" s="37">
        <v>90</v>
      </c>
      <c r="E46" s="35">
        <v>1335</v>
      </c>
      <c r="F46" s="37">
        <v>77</v>
      </c>
      <c r="G46" s="35">
        <v>2393</v>
      </c>
      <c r="H46" s="37">
        <v>67</v>
      </c>
      <c r="I46" s="35">
        <v>4694</v>
      </c>
      <c r="J46" s="37">
        <v>16</v>
      </c>
      <c r="K46" s="35">
        <v>2101</v>
      </c>
      <c r="L46" s="37">
        <v>9</v>
      </c>
      <c r="M46" s="35">
        <v>2175</v>
      </c>
      <c r="N46" s="37">
        <v>116</v>
      </c>
      <c r="O46" s="35">
        <v>2738120</v>
      </c>
      <c r="P46" s="37">
        <v>4</v>
      </c>
      <c r="Q46" s="35">
        <v>3429</v>
      </c>
      <c r="R46" s="37">
        <v>6</v>
      </c>
      <c r="S46" s="35">
        <v>10438</v>
      </c>
      <c r="T46" s="37">
        <v>106</v>
      </c>
      <c r="U46" s="35">
        <v>2724253</v>
      </c>
      <c r="V46" s="59"/>
    </row>
    <row r="47" spans="1:22">
      <c r="A47" s="35" t="s">
        <v>49</v>
      </c>
      <c r="B47" s="37">
        <v>132</v>
      </c>
      <c r="C47" s="35">
        <v>23857</v>
      </c>
      <c r="D47" s="37">
        <v>24</v>
      </c>
      <c r="E47" s="35">
        <v>346</v>
      </c>
      <c r="F47" s="37">
        <v>32</v>
      </c>
      <c r="G47" s="35">
        <v>1060</v>
      </c>
      <c r="H47" s="37">
        <v>36</v>
      </c>
      <c r="I47" s="35">
        <v>2544</v>
      </c>
      <c r="J47" s="37">
        <v>20</v>
      </c>
      <c r="K47" s="35">
        <v>2589</v>
      </c>
      <c r="L47" s="37">
        <v>17</v>
      </c>
      <c r="M47" s="35">
        <v>5335</v>
      </c>
      <c r="N47" s="37">
        <v>3</v>
      </c>
      <c r="O47" s="35">
        <v>11983</v>
      </c>
      <c r="P47" s="37" t="s">
        <v>5</v>
      </c>
      <c r="Q47" s="35" t="s">
        <v>5</v>
      </c>
      <c r="R47" s="37" t="s">
        <v>5</v>
      </c>
      <c r="S47" s="35" t="s">
        <v>5</v>
      </c>
      <c r="T47" s="37">
        <v>3</v>
      </c>
      <c r="U47" s="35">
        <v>11983</v>
      </c>
      <c r="V47" s="59"/>
    </row>
    <row r="48" spans="1:22">
      <c r="A48" s="35" t="s">
        <v>8</v>
      </c>
      <c r="B48" s="37">
        <v>27</v>
      </c>
      <c r="C48" s="35">
        <v>1593</v>
      </c>
      <c r="D48" s="37">
        <v>10</v>
      </c>
      <c r="E48" s="35">
        <v>132</v>
      </c>
      <c r="F48" s="37">
        <v>13</v>
      </c>
      <c r="G48" s="35">
        <v>303</v>
      </c>
      <c r="H48" s="37">
        <v>1</v>
      </c>
      <c r="I48" s="35" t="s">
        <v>92</v>
      </c>
      <c r="J48" s="37">
        <v>1</v>
      </c>
      <c r="K48" s="35" t="s">
        <v>92</v>
      </c>
      <c r="L48" s="37">
        <v>1</v>
      </c>
      <c r="M48" s="35" t="s">
        <v>92</v>
      </c>
      <c r="N48" s="37">
        <v>1</v>
      </c>
      <c r="O48" s="35" t="s">
        <v>92</v>
      </c>
      <c r="P48" s="37">
        <v>1</v>
      </c>
      <c r="Q48" s="35" t="s">
        <v>92</v>
      </c>
      <c r="R48" s="37" t="s">
        <v>5</v>
      </c>
      <c r="S48" s="35" t="s">
        <v>5</v>
      </c>
      <c r="T48" s="37" t="s">
        <v>5</v>
      </c>
      <c r="U48" s="35" t="s">
        <v>5</v>
      </c>
      <c r="V48" s="59"/>
    </row>
    <row r="49" spans="1:22">
      <c r="A49" s="35" t="s">
        <v>29</v>
      </c>
      <c r="B49" s="37">
        <v>328</v>
      </c>
      <c r="C49" s="35">
        <v>20010</v>
      </c>
      <c r="D49" s="37">
        <v>82</v>
      </c>
      <c r="E49" s="35" t="s">
        <v>92</v>
      </c>
      <c r="F49" s="37">
        <v>132</v>
      </c>
      <c r="G49" s="35">
        <v>4041</v>
      </c>
      <c r="H49" s="37">
        <v>61</v>
      </c>
      <c r="I49" s="35">
        <v>4104</v>
      </c>
      <c r="J49" s="37">
        <v>48</v>
      </c>
      <c r="K49" s="35">
        <v>6219</v>
      </c>
      <c r="L49" s="37">
        <v>2</v>
      </c>
      <c r="M49" s="35" t="s">
        <v>92</v>
      </c>
      <c r="N49" s="37">
        <v>3</v>
      </c>
      <c r="O49" s="35">
        <v>4097</v>
      </c>
      <c r="P49" s="37">
        <v>1</v>
      </c>
      <c r="Q49" s="35" t="s">
        <v>92</v>
      </c>
      <c r="R49" s="37">
        <v>2</v>
      </c>
      <c r="S49" s="35" t="s">
        <v>92</v>
      </c>
      <c r="T49" s="37" t="s">
        <v>5</v>
      </c>
      <c r="U49" s="35" t="s">
        <v>5</v>
      </c>
      <c r="V49" s="59"/>
    </row>
    <row r="50" spans="1:22">
      <c r="A50" s="35" t="s">
        <v>51</v>
      </c>
      <c r="B50" s="37">
        <v>71</v>
      </c>
      <c r="C50" s="35">
        <v>246170</v>
      </c>
      <c r="D50" s="37">
        <v>21</v>
      </c>
      <c r="E50" s="35">
        <v>286</v>
      </c>
      <c r="F50" s="37">
        <v>23</v>
      </c>
      <c r="G50" s="35">
        <v>707</v>
      </c>
      <c r="H50" s="37">
        <v>4</v>
      </c>
      <c r="I50" s="35">
        <v>285</v>
      </c>
      <c r="J50" s="37">
        <v>7</v>
      </c>
      <c r="K50" s="35">
        <v>975</v>
      </c>
      <c r="L50" s="37">
        <v>5</v>
      </c>
      <c r="M50" s="35">
        <v>1609</v>
      </c>
      <c r="N50" s="37">
        <v>11</v>
      </c>
      <c r="O50" s="35">
        <v>242308</v>
      </c>
      <c r="P50" s="37" t="s">
        <v>5</v>
      </c>
      <c r="Q50" s="35" t="s">
        <v>5</v>
      </c>
      <c r="R50" s="37">
        <v>1</v>
      </c>
      <c r="S50" s="35" t="s">
        <v>92</v>
      </c>
      <c r="T50" s="37">
        <v>10</v>
      </c>
      <c r="U50" s="35" t="s">
        <v>92</v>
      </c>
      <c r="V50" s="59"/>
    </row>
    <row r="51" spans="1:22">
      <c r="A51" s="35" t="s">
        <v>30</v>
      </c>
      <c r="B51" s="37">
        <v>25</v>
      </c>
      <c r="C51" s="35">
        <v>2794</v>
      </c>
      <c r="D51" s="37">
        <v>5</v>
      </c>
      <c r="E51" s="35">
        <v>81</v>
      </c>
      <c r="F51" s="37">
        <v>9</v>
      </c>
      <c r="G51" s="35">
        <v>270</v>
      </c>
      <c r="H51" s="37">
        <v>3</v>
      </c>
      <c r="I51" s="35">
        <v>211</v>
      </c>
      <c r="J51" s="37">
        <v>4</v>
      </c>
      <c r="K51" s="35">
        <v>632</v>
      </c>
      <c r="L51" s="37">
        <v>4</v>
      </c>
      <c r="M51" s="35">
        <v>1600</v>
      </c>
      <c r="N51" s="37" t="s">
        <v>5</v>
      </c>
      <c r="O51" s="35" t="s">
        <v>5</v>
      </c>
      <c r="P51" s="37" t="s">
        <v>5</v>
      </c>
      <c r="Q51" s="35" t="s">
        <v>5</v>
      </c>
      <c r="R51" s="37" t="s">
        <v>5</v>
      </c>
      <c r="S51" s="35" t="s">
        <v>5</v>
      </c>
      <c r="T51" s="37" t="s">
        <v>5</v>
      </c>
      <c r="U51" s="35" t="s">
        <v>5</v>
      </c>
      <c r="V51" s="59"/>
    </row>
    <row r="52" spans="1:22">
      <c r="A52" s="35" t="s">
        <v>18</v>
      </c>
      <c r="B52" s="37">
        <v>2789</v>
      </c>
      <c r="C52" s="35">
        <v>270342</v>
      </c>
      <c r="D52" s="37">
        <v>502</v>
      </c>
      <c r="E52" s="35">
        <v>7232</v>
      </c>
      <c r="F52" s="37">
        <v>949</v>
      </c>
      <c r="G52" s="35">
        <v>28118</v>
      </c>
      <c r="H52" s="37">
        <v>625</v>
      </c>
      <c r="I52" s="35">
        <v>40432</v>
      </c>
      <c r="J52" s="37">
        <v>370</v>
      </c>
      <c r="K52" s="35">
        <v>49069</v>
      </c>
      <c r="L52" s="37">
        <v>246</v>
      </c>
      <c r="M52" s="35">
        <v>69467</v>
      </c>
      <c r="N52" s="37">
        <v>97</v>
      </c>
      <c r="O52" s="35">
        <v>76024</v>
      </c>
      <c r="P52" s="37">
        <v>82</v>
      </c>
      <c r="Q52" s="35">
        <v>51768</v>
      </c>
      <c r="R52" s="37">
        <v>12</v>
      </c>
      <c r="S52" s="35">
        <v>15650</v>
      </c>
      <c r="T52" s="37">
        <v>3</v>
      </c>
      <c r="U52" s="35">
        <v>8606</v>
      </c>
      <c r="V52" s="59"/>
    </row>
    <row r="53" spans="1:22">
      <c r="A53" s="35" t="s">
        <v>45</v>
      </c>
      <c r="B53" s="37">
        <v>55</v>
      </c>
      <c r="C53" s="35">
        <v>76833</v>
      </c>
      <c r="D53" s="37" t="s">
        <v>5</v>
      </c>
      <c r="E53" s="35" t="s">
        <v>5</v>
      </c>
      <c r="F53" s="37">
        <v>6</v>
      </c>
      <c r="G53" s="35">
        <v>207</v>
      </c>
      <c r="H53" s="37">
        <v>19</v>
      </c>
      <c r="I53" s="35">
        <v>1416</v>
      </c>
      <c r="J53" s="37">
        <v>4</v>
      </c>
      <c r="K53" s="35">
        <v>480</v>
      </c>
      <c r="L53" s="37">
        <v>7</v>
      </c>
      <c r="M53" s="35">
        <v>2298</v>
      </c>
      <c r="N53" s="37">
        <v>19</v>
      </c>
      <c r="O53" s="35">
        <v>72432</v>
      </c>
      <c r="P53" s="37">
        <v>9</v>
      </c>
      <c r="Q53" s="35" t="s">
        <v>92</v>
      </c>
      <c r="R53" s="37">
        <v>2</v>
      </c>
      <c r="S53" s="35" t="s">
        <v>92</v>
      </c>
      <c r="T53" s="37">
        <v>8</v>
      </c>
      <c r="U53" s="35">
        <v>61689</v>
      </c>
      <c r="V53" s="59"/>
    </row>
  </sheetData>
  <sortState ref="A4:U53">
    <sortCondition ref="A4:A53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3"/>
  <sheetViews>
    <sheetView topLeftCell="A2" zoomScale="85" zoomScaleNormal="85" zoomScalePageLayoutView="85" workbookViewId="0">
      <selection activeCell="X16" sqref="X16"/>
    </sheetView>
  </sheetViews>
  <sheetFormatPr baseColWidth="10" defaultColWidth="8.83203125" defaultRowHeight="14" x14ac:dyDescent="0"/>
  <cols>
    <col min="1" max="1" width="15.33203125" bestFit="1" customWidth="1"/>
    <col min="3" max="3" width="11.5" bestFit="1" customWidth="1"/>
    <col min="4" max="4" width="7" bestFit="1" customWidth="1"/>
    <col min="5" max="5" width="8" bestFit="1" customWidth="1"/>
    <col min="7" max="7" width="9" bestFit="1" customWidth="1"/>
    <col min="9" max="9" width="9" bestFit="1" customWidth="1"/>
    <col min="13" max="13" width="10.5" bestFit="1" customWidth="1"/>
    <col min="15" max="15" width="11.5" bestFit="1" customWidth="1"/>
    <col min="17" max="17" width="10.5" bestFit="1" customWidth="1"/>
    <col min="21" max="21" width="11.5" bestFit="1" customWidth="1"/>
  </cols>
  <sheetData>
    <row r="1" spans="1:21" ht="91">
      <c r="A1" s="63"/>
      <c r="B1" s="66" t="s">
        <v>93</v>
      </c>
      <c r="C1" s="64" t="s">
        <v>94</v>
      </c>
      <c r="D1" s="66" t="s">
        <v>95</v>
      </c>
      <c r="E1" s="64" t="s">
        <v>96</v>
      </c>
      <c r="F1" s="66" t="s">
        <v>97</v>
      </c>
      <c r="G1" s="64" t="s">
        <v>98</v>
      </c>
      <c r="H1" s="66" t="s">
        <v>99</v>
      </c>
      <c r="I1" s="64" t="s">
        <v>100</v>
      </c>
      <c r="J1" s="66" t="s">
        <v>101</v>
      </c>
      <c r="K1" s="64" t="s">
        <v>102</v>
      </c>
      <c r="L1" s="66" t="s">
        <v>103</v>
      </c>
      <c r="M1" s="64" t="s">
        <v>104</v>
      </c>
      <c r="N1" s="66" t="s">
        <v>105</v>
      </c>
      <c r="O1" s="64" t="s">
        <v>106</v>
      </c>
      <c r="P1" s="66" t="s">
        <v>107</v>
      </c>
      <c r="Q1" s="64" t="s">
        <v>108</v>
      </c>
      <c r="R1" s="66" t="s">
        <v>109</v>
      </c>
      <c r="S1" s="64" t="s">
        <v>110</v>
      </c>
      <c r="T1" s="66" t="s">
        <v>111</v>
      </c>
      <c r="U1" s="64" t="s">
        <v>112</v>
      </c>
    </row>
    <row r="2" spans="1:21">
      <c r="A2" s="65" t="s">
        <v>89</v>
      </c>
      <c r="B2" s="73">
        <v>26586</v>
      </c>
      <c r="C2" s="60">
        <v>14386188</v>
      </c>
      <c r="D2" s="73">
        <v>4262</v>
      </c>
      <c r="E2" s="60">
        <v>59942</v>
      </c>
      <c r="F2" s="73">
        <v>6798</v>
      </c>
      <c r="G2" s="60">
        <v>207869</v>
      </c>
      <c r="H2" s="73">
        <v>5138</v>
      </c>
      <c r="I2" s="60">
        <v>346954</v>
      </c>
      <c r="J2" s="73">
        <v>3915</v>
      </c>
      <c r="K2" s="60">
        <v>527369</v>
      </c>
      <c r="L2" s="73">
        <v>3673</v>
      </c>
      <c r="M2" s="60">
        <v>1113941</v>
      </c>
      <c r="N2" s="73">
        <v>2800</v>
      </c>
      <c r="O2" s="60">
        <v>12130113</v>
      </c>
      <c r="P2" s="73">
        <v>1603</v>
      </c>
      <c r="Q2" s="60">
        <v>1103948</v>
      </c>
      <c r="R2" s="73">
        <v>504</v>
      </c>
      <c r="S2" s="60">
        <v>796792</v>
      </c>
      <c r="T2" s="73">
        <v>693</v>
      </c>
      <c r="U2" s="74">
        <v>10229373</v>
      </c>
    </row>
    <row r="3" spans="1:21" ht="15" thickBot="1">
      <c r="A3" s="70" t="s">
        <v>113</v>
      </c>
      <c r="B3" s="75">
        <v>26586</v>
      </c>
      <c r="C3" s="76">
        <v>14376577</v>
      </c>
      <c r="D3" s="75">
        <v>4262</v>
      </c>
      <c r="E3" s="76">
        <v>58539</v>
      </c>
      <c r="F3" s="75">
        <v>6798</v>
      </c>
      <c r="G3" s="76">
        <v>207121</v>
      </c>
      <c r="H3" s="75">
        <v>5138</v>
      </c>
      <c r="I3" s="76">
        <v>346330</v>
      </c>
      <c r="J3" s="75">
        <v>3915</v>
      </c>
      <c r="K3" s="76">
        <v>526019</v>
      </c>
      <c r="L3" s="75">
        <v>3673</v>
      </c>
      <c r="M3" s="76">
        <v>1110731</v>
      </c>
      <c r="N3" s="75">
        <v>2800</v>
      </c>
      <c r="O3" s="76">
        <v>11839502</v>
      </c>
      <c r="P3" s="75">
        <v>1603</v>
      </c>
      <c r="Q3" s="76">
        <v>1064122</v>
      </c>
      <c r="R3" s="75">
        <v>504</v>
      </c>
      <c r="S3" s="76">
        <v>729593</v>
      </c>
      <c r="T3" s="75">
        <v>693</v>
      </c>
      <c r="U3" s="76">
        <v>9642096</v>
      </c>
    </row>
    <row r="4" spans="1:21">
      <c r="A4" s="68" t="s">
        <v>37</v>
      </c>
      <c r="B4" s="69" t="s">
        <v>5</v>
      </c>
      <c r="C4" s="68" t="s">
        <v>5</v>
      </c>
      <c r="D4" s="69" t="s">
        <v>5</v>
      </c>
      <c r="E4" s="68"/>
      <c r="F4" s="69" t="s">
        <v>5</v>
      </c>
      <c r="G4" s="68"/>
      <c r="H4" s="69" t="s">
        <v>5</v>
      </c>
      <c r="I4" s="68" t="s">
        <v>5</v>
      </c>
      <c r="J4" s="69" t="s">
        <v>5</v>
      </c>
      <c r="K4" s="68" t="s">
        <v>5</v>
      </c>
      <c r="L4" s="69" t="s">
        <v>5</v>
      </c>
      <c r="M4" s="28" t="s">
        <v>5</v>
      </c>
      <c r="N4" s="69" t="s">
        <v>5</v>
      </c>
      <c r="O4" s="31" t="s">
        <v>5</v>
      </c>
      <c r="P4" s="69" t="s">
        <v>5</v>
      </c>
      <c r="Q4" s="68" t="s">
        <v>5</v>
      </c>
      <c r="R4" s="69" t="s">
        <v>5</v>
      </c>
      <c r="S4" s="68" t="s">
        <v>5</v>
      </c>
      <c r="T4" s="69" t="s">
        <v>5</v>
      </c>
      <c r="U4" s="68" t="s">
        <v>5</v>
      </c>
    </row>
    <row r="5" spans="1:21">
      <c r="A5" s="65" t="s">
        <v>54</v>
      </c>
      <c r="B5" s="67">
        <v>1</v>
      </c>
      <c r="C5" s="65" t="s">
        <v>92</v>
      </c>
      <c r="D5" s="67" t="s">
        <v>5</v>
      </c>
      <c r="E5" s="65" t="s">
        <v>5</v>
      </c>
      <c r="F5" s="67" t="s">
        <v>5</v>
      </c>
      <c r="G5" s="65" t="s">
        <v>5</v>
      </c>
      <c r="H5" s="67" t="s">
        <v>5</v>
      </c>
      <c r="I5" s="65" t="s">
        <v>5</v>
      </c>
      <c r="J5" s="67">
        <v>1</v>
      </c>
      <c r="K5" s="29">
        <f>J5*((199+100)/2)</f>
        <v>149.5</v>
      </c>
      <c r="L5" s="67" t="s">
        <v>5</v>
      </c>
      <c r="M5" s="45" t="s">
        <v>5</v>
      </c>
      <c r="N5" s="67" t="s">
        <v>5</v>
      </c>
      <c r="O5" s="30" t="s">
        <v>5</v>
      </c>
      <c r="P5" s="67" t="s">
        <v>5</v>
      </c>
      <c r="Q5" s="65" t="s">
        <v>5</v>
      </c>
      <c r="R5" s="67" t="s">
        <v>5</v>
      </c>
      <c r="S5" s="65" t="s">
        <v>5</v>
      </c>
      <c r="T5" s="67" t="s">
        <v>5</v>
      </c>
      <c r="U5" s="65" t="s">
        <v>5</v>
      </c>
    </row>
    <row r="6" spans="1:21">
      <c r="A6" s="65" t="s">
        <v>48</v>
      </c>
      <c r="B6" s="67">
        <v>5</v>
      </c>
      <c r="C6" s="65">
        <v>272175</v>
      </c>
      <c r="D6" s="67" t="s">
        <v>5</v>
      </c>
      <c r="E6" s="65" t="s">
        <v>5</v>
      </c>
      <c r="F6" s="67" t="s">
        <v>5</v>
      </c>
      <c r="G6" s="65" t="s">
        <v>5</v>
      </c>
      <c r="H6" s="67" t="s">
        <v>5</v>
      </c>
      <c r="I6" s="65" t="s">
        <v>5</v>
      </c>
      <c r="J6" s="67" t="s">
        <v>5</v>
      </c>
      <c r="K6" s="65" t="s">
        <v>5</v>
      </c>
      <c r="L6" s="67">
        <v>1</v>
      </c>
      <c r="M6" s="29">
        <f>L6*((499+200)/2)</f>
        <v>349.5</v>
      </c>
      <c r="N6" s="67">
        <v>4</v>
      </c>
      <c r="O6" s="30" t="s">
        <v>92</v>
      </c>
      <c r="P6" s="67" t="s">
        <v>5</v>
      </c>
      <c r="Q6" s="65" t="s">
        <v>5</v>
      </c>
      <c r="R6" s="67" t="s">
        <v>5</v>
      </c>
      <c r="S6" s="65" t="s">
        <v>5</v>
      </c>
      <c r="T6" s="67">
        <v>4</v>
      </c>
      <c r="U6" s="65" t="s">
        <v>92</v>
      </c>
    </row>
    <row r="7" spans="1:21">
      <c r="A7" s="65" t="s">
        <v>39</v>
      </c>
      <c r="B7" s="67">
        <v>8</v>
      </c>
      <c r="C7" s="65">
        <v>235</v>
      </c>
      <c r="D7" s="67">
        <v>7</v>
      </c>
      <c r="E7" s="29">
        <f>D7*((19+1)/2)</f>
        <v>70</v>
      </c>
      <c r="F7" s="67" t="s">
        <v>5</v>
      </c>
      <c r="G7" s="65" t="s">
        <v>5</v>
      </c>
      <c r="H7" s="67" t="s">
        <v>5</v>
      </c>
      <c r="I7" s="65" t="s">
        <v>5</v>
      </c>
      <c r="J7" s="67">
        <v>1</v>
      </c>
      <c r="K7" s="29">
        <f>J7*((199+100)/2)</f>
        <v>149.5</v>
      </c>
      <c r="L7" s="67" t="s">
        <v>5</v>
      </c>
      <c r="M7" s="45" t="s">
        <v>5</v>
      </c>
      <c r="N7" s="67" t="s">
        <v>5</v>
      </c>
      <c r="O7" s="30" t="s">
        <v>5</v>
      </c>
      <c r="P7" s="67" t="s">
        <v>5</v>
      </c>
      <c r="Q7" s="65" t="s">
        <v>5</v>
      </c>
      <c r="R7" s="67" t="s">
        <v>5</v>
      </c>
      <c r="S7" s="65" t="s">
        <v>5</v>
      </c>
      <c r="T7" s="67" t="s">
        <v>5</v>
      </c>
      <c r="U7" s="65" t="s">
        <v>5</v>
      </c>
    </row>
    <row r="8" spans="1:21">
      <c r="A8" s="65" t="s">
        <v>53</v>
      </c>
      <c r="B8" s="67">
        <v>97</v>
      </c>
      <c r="C8" s="65">
        <v>488131</v>
      </c>
      <c r="D8" s="67">
        <v>5</v>
      </c>
      <c r="E8" s="65">
        <v>67</v>
      </c>
      <c r="F8" s="67">
        <v>11</v>
      </c>
      <c r="G8" s="65">
        <v>291</v>
      </c>
      <c r="H8" s="67">
        <v>27</v>
      </c>
      <c r="I8" s="65">
        <v>1573</v>
      </c>
      <c r="J8" s="67">
        <v>18</v>
      </c>
      <c r="K8" s="65">
        <v>2343</v>
      </c>
      <c r="L8" s="67">
        <v>16</v>
      </c>
      <c r="M8" s="45">
        <v>5148</v>
      </c>
      <c r="N8" s="67">
        <v>20</v>
      </c>
      <c r="O8" s="30">
        <v>478709</v>
      </c>
      <c r="P8" s="67">
        <v>3</v>
      </c>
      <c r="Q8" s="65" t="s">
        <v>92</v>
      </c>
      <c r="R8" s="67">
        <v>1</v>
      </c>
      <c r="S8" s="65" t="s">
        <v>92</v>
      </c>
      <c r="T8" s="67">
        <v>16</v>
      </c>
      <c r="U8" s="65">
        <v>475639</v>
      </c>
    </row>
    <row r="9" spans="1:21">
      <c r="A9" s="65" t="s">
        <v>46</v>
      </c>
      <c r="B9" s="67">
        <v>244</v>
      </c>
      <c r="C9" s="65">
        <v>1009873</v>
      </c>
      <c r="D9" s="67">
        <v>34</v>
      </c>
      <c r="E9" s="65">
        <v>444</v>
      </c>
      <c r="F9" s="67">
        <v>25</v>
      </c>
      <c r="G9" s="65">
        <v>746</v>
      </c>
      <c r="H9" s="67">
        <v>23</v>
      </c>
      <c r="I9" s="65">
        <v>1681</v>
      </c>
      <c r="J9" s="67">
        <v>13</v>
      </c>
      <c r="K9" s="65">
        <v>1758</v>
      </c>
      <c r="L9" s="67">
        <v>40</v>
      </c>
      <c r="M9" s="45">
        <v>13237</v>
      </c>
      <c r="N9" s="67">
        <v>109</v>
      </c>
      <c r="O9" s="30">
        <v>992007</v>
      </c>
      <c r="P9" s="67">
        <v>32</v>
      </c>
      <c r="Q9" s="65">
        <v>20724</v>
      </c>
      <c r="R9" s="67">
        <v>23</v>
      </c>
      <c r="S9" s="65">
        <v>37108</v>
      </c>
      <c r="T9" s="67">
        <v>54</v>
      </c>
      <c r="U9" s="65">
        <v>934175</v>
      </c>
    </row>
    <row r="10" spans="1:21">
      <c r="A10" s="65" t="s">
        <v>11</v>
      </c>
      <c r="B10" s="67">
        <v>5</v>
      </c>
      <c r="C10" s="65">
        <v>104</v>
      </c>
      <c r="D10" s="67">
        <v>1</v>
      </c>
      <c r="E10" s="29">
        <f>D10*((19+1)/2)</f>
        <v>10</v>
      </c>
      <c r="F10" s="67">
        <v>4</v>
      </c>
      <c r="G10" s="29">
        <f>F10*((49+20)/2)</f>
        <v>138</v>
      </c>
      <c r="H10" s="67" t="s">
        <v>5</v>
      </c>
      <c r="I10" s="65" t="s">
        <v>5</v>
      </c>
      <c r="J10" s="67" t="s">
        <v>5</v>
      </c>
      <c r="K10" s="65" t="s">
        <v>5</v>
      </c>
      <c r="L10" s="67" t="s">
        <v>5</v>
      </c>
      <c r="M10" s="45" t="s">
        <v>5</v>
      </c>
      <c r="N10" s="67" t="s">
        <v>5</v>
      </c>
      <c r="O10" s="30" t="s">
        <v>5</v>
      </c>
      <c r="P10" s="67" t="s">
        <v>5</v>
      </c>
      <c r="Q10" s="65" t="s">
        <v>5</v>
      </c>
      <c r="R10" s="67" t="s">
        <v>5</v>
      </c>
      <c r="S10" s="65" t="s">
        <v>5</v>
      </c>
      <c r="T10" s="67" t="s">
        <v>5</v>
      </c>
      <c r="U10" s="65" t="s">
        <v>5</v>
      </c>
    </row>
    <row r="11" spans="1:21">
      <c r="A11" s="65" t="s">
        <v>15</v>
      </c>
      <c r="B11" s="67">
        <v>7</v>
      </c>
      <c r="C11" s="65">
        <v>2545</v>
      </c>
      <c r="D11" s="67">
        <v>2</v>
      </c>
      <c r="E11" s="29">
        <f>D11*((19+1)/2)</f>
        <v>20</v>
      </c>
      <c r="F11" s="67">
        <v>2</v>
      </c>
      <c r="G11" s="29">
        <f>F11*((49+20)/2)</f>
        <v>69</v>
      </c>
      <c r="H11" s="67" t="s">
        <v>5</v>
      </c>
      <c r="I11" s="65" t="s">
        <v>5</v>
      </c>
      <c r="J11" s="67" t="s">
        <v>5</v>
      </c>
      <c r="K11" s="65" t="s">
        <v>5</v>
      </c>
      <c r="L11" s="67">
        <v>1</v>
      </c>
      <c r="M11" s="29">
        <f>L11*((499+200)/2)</f>
        <v>349.5</v>
      </c>
      <c r="N11" s="67">
        <v>2</v>
      </c>
      <c r="O11" s="30" t="s">
        <v>92</v>
      </c>
      <c r="P11" s="67" t="s">
        <v>5</v>
      </c>
      <c r="Q11" s="65" t="s">
        <v>5</v>
      </c>
      <c r="R11" s="67">
        <v>2</v>
      </c>
      <c r="S11" s="65" t="s">
        <v>92</v>
      </c>
      <c r="T11" s="67" t="s">
        <v>5</v>
      </c>
      <c r="U11" s="65" t="s">
        <v>5</v>
      </c>
    </row>
    <row r="12" spans="1:21">
      <c r="A12" s="65" t="s">
        <v>36</v>
      </c>
      <c r="B12" s="67">
        <v>1</v>
      </c>
      <c r="C12" s="65" t="s">
        <v>92</v>
      </c>
      <c r="D12" s="67" t="s">
        <v>5</v>
      </c>
      <c r="E12" s="65" t="s">
        <v>5</v>
      </c>
      <c r="F12" s="67" t="s">
        <v>5</v>
      </c>
      <c r="G12" s="65" t="s">
        <v>5</v>
      </c>
      <c r="H12" s="67" t="s">
        <v>5</v>
      </c>
      <c r="I12" s="65" t="s">
        <v>5</v>
      </c>
      <c r="J12" s="67" t="s">
        <v>5</v>
      </c>
      <c r="K12" s="65" t="s">
        <v>5</v>
      </c>
      <c r="L12" s="67" t="s">
        <v>5</v>
      </c>
      <c r="M12" s="45" t="s">
        <v>5</v>
      </c>
      <c r="N12" s="67">
        <v>1</v>
      </c>
      <c r="O12" s="30" t="s">
        <v>92</v>
      </c>
      <c r="P12" s="67" t="s">
        <v>5</v>
      </c>
      <c r="Q12" s="65" t="s">
        <v>5</v>
      </c>
      <c r="R12" s="67" t="s">
        <v>5</v>
      </c>
      <c r="S12" s="65" t="s">
        <v>5</v>
      </c>
      <c r="T12" s="67">
        <v>1</v>
      </c>
      <c r="U12" s="29">
        <v>2500</v>
      </c>
    </row>
    <row r="13" spans="1:21">
      <c r="A13" s="65" t="s">
        <v>35</v>
      </c>
      <c r="B13" s="67" t="s">
        <v>5</v>
      </c>
      <c r="C13" s="65" t="s">
        <v>5</v>
      </c>
      <c r="D13" s="67" t="s">
        <v>5</v>
      </c>
      <c r="E13" s="65" t="s">
        <v>5</v>
      </c>
      <c r="F13" s="67" t="s">
        <v>5</v>
      </c>
      <c r="G13" s="65" t="s">
        <v>5</v>
      </c>
      <c r="H13" s="67" t="s">
        <v>5</v>
      </c>
      <c r="I13" s="65" t="s">
        <v>5</v>
      </c>
      <c r="J13" s="67" t="s">
        <v>5</v>
      </c>
      <c r="K13" s="65" t="s">
        <v>5</v>
      </c>
      <c r="L13" s="67" t="s">
        <v>5</v>
      </c>
      <c r="M13" s="45" t="s">
        <v>5</v>
      </c>
      <c r="N13" s="67" t="s">
        <v>5</v>
      </c>
      <c r="O13" s="30" t="s">
        <v>5</v>
      </c>
      <c r="P13" s="67" t="s">
        <v>5</v>
      </c>
      <c r="Q13" s="65" t="s">
        <v>5</v>
      </c>
      <c r="R13" s="67" t="s">
        <v>5</v>
      </c>
      <c r="S13" s="65" t="s">
        <v>5</v>
      </c>
      <c r="T13" s="67" t="s">
        <v>5</v>
      </c>
      <c r="U13" s="65" t="s">
        <v>5</v>
      </c>
    </row>
    <row r="14" spans="1:21">
      <c r="A14" s="65" t="s">
        <v>55</v>
      </c>
      <c r="B14" s="67" t="s">
        <v>5</v>
      </c>
      <c r="C14" s="65" t="s">
        <v>5</v>
      </c>
      <c r="D14" s="67" t="s">
        <v>5</v>
      </c>
      <c r="E14" s="65" t="s">
        <v>5</v>
      </c>
      <c r="F14" s="67" t="s">
        <v>5</v>
      </c>
      <c r="G14" s="65" t="s">
        <v>5</v>
      </c>
      <c r="H14" s="67" t="s">
        <v>5</v>
      </c>
      <c r="I14" s="65" t="s">
        <v>5</v>
      </c>
      <c r="J14" s="67" t="s">
        <v>5</v>
      </c>
      <c r="K14" s="65" t="s">
        <v>5</v>
      </c>
      <c r="L14" s="67" t="s">
        <v>5</v>
      </c>
      <c r="M14" s="45" t="s">
        <v>5</v>
      </c>
      <c r="N14" s="67" t="s">
        <v>5</v>
      </c>
      <c r="O14" s="30" t="s">
        <v>5</v>
      </c>
      <c r="P14" s="67" t="s">
        <v>5</v>
      </c>
      <c r="Q14" s="65" t="s">
        <v>5</v>
      </c>
      <c r="R14" s="67" t="s">
        <v>5</v>
      </c>
      <c r="S14" s="65" t="s">
        <v>5</v>
      </c>
      <c r="T14" s="67" t="s">
        <v>5</v>
      </c>
      <c r="U14" s="65" t="s">
        <v>5</v>
      </c>
    </row>
    <row r="15" spans="1:21">
      <c r="A15" s="65" t="s">
        <v>44</v>
      </c>
      <c r="B15" s="67">
        <v>163</v>
      </c>
      <c r="C15" s="65">
        <v>263466</v>
      </c>
      <c r="D15" s="67">
        <v>29</v>
      </c>
      <c r="E15" s="65">
        <v>429</v>
      </c>
      <c r="F15" s="67">
        <v>27</v>
      </c>
      <c r="G15" s="65">
        <v>776</v>
      </c>
      <c r="H15" s="67">
        <v>31</v>
      </c>
      <c r="I15" s="65">
        <v>1862</v>
      </c>
      <c r="J15" s="67">
        <v>30</v>
      </c>
      <c r="K15" s="65">
        <v>4172</v>
      </c>
      <c r="L15" s="67">
        <v>15</v>
      </c>
      <c r="M15" s="45">
        <v>4830</v>
      </c>
      <c r="N15" s="67">
        <v>31</v>
      </c>
      <c r="O15" s="30">
        <v>251397</v>
      </c>
      <c r="P15" s="67">
        <v>9</v>
      </c>
      <c r="Q15" s="65">
        <v>7447</v>
      </c>
      <c r="R15" s="67">
        <v>10</v>
      </c>
      <c r="S15" s="65">
        <v>14852</v>
      </c>
      <c r="T15" s="67">
        <v>12</v>
      </c>
      <c r="U15" s="65">
        <v>229098</v>
      </c>
    </row>
    <row r="16" spans="1:21">
      <c r="A16" s="65" t="s">
        <v>22</v>
      </c>
      <c r="B16" s="67">
        <v>1976</v>
      </c>
      <c r="C16" s="65">
        <v>276130</v>
      </c>
      <c r="D16" s="67">
        <v>350</v>
      </c>
      <c r="E16" s="65">
        <v>5026</v>
      </c>
      <c r="F16" s="67">
        <v>594</v>
      </c>
      <c r="G16" s="65">
        <v>18460</v>
      </c>
      <c r="H16" s="67">
        <v>350</v>
      </c>
      <c r="I16" s="65">
        <v>24198</v>
      </c>
      <c r="J16" s="67">
        <v>296</v>
      </c>
      <c r="K16" s="65">
        <v>39891</v>
      </c>
      <c r="L16" s="67">
        <v>258</v>
      </c>
      <c r="M16" s="45">
        <v>78611</v>
      </c>
      <c r="N16" s="67">
        <v>128</v>
      </c>
      <c r="O16" s="30">
        <v>109944</v>
      </c>
      <c r="P16" s="67">
        <v>109</v>
      </c>
      <c r="Q16" s="65">
        <v>67651</v>
      </c>
      <c r="R16" s="67">
        <v>13</v>
      </c>
      <c r="S16" s="65">
        <v>19084</v>
      </c>
      <c r="T16" s="67">
        <v>6</v>
      </c>
      <c r="U16" s="65">
        <v>23209</v>
      </c>
    </row>
    <row r="17" spans="1:21">
      <c r="A17" s="65" t="s">
        <v>21</v>
      </c>
      <c r="B17" s="67">
        <v>919</v>
      </c>
      <c r="C17" s="65">
        <v>76134</v>
      </c>
      <c r="D17" s="67">
        <v>277</v>
      </c>
      <c r="E17" s="65">
        <v>3816</v>
      </c>
      <c r="F17" s="67">
        <v>325</v>
      </c>
      <c r="G17" s="65">
        <v>9742</v>
      </c>
      <c r="H17" s="67">
        <v>144</v>
      </c>
      <c r="I17" s="65">
        <v>9534</v>
      </c>
      <c r="J17" s="67">
        <v>93</v>
      </c>
      <c r="K17" s="65">
        <v>12273</v>
      </c>
      <c r="L17" s="67">
        <v>56</v>
      </c>
      <c r="M17" s="45">
        <v>16616</v>
      </c>
      <c r="N17" s="67">
        <v>24</v>
      </c>
      <c r="O17" s="30">
        <v>24153</v>
      </c>
      <c r="P17" s="67">
        <v>16</v>
      </c>
      <c r="Q17" s="65">
        <v>11896</v>
      </c>
      <c r="R17" s="67">
        <v>7</v>
      </c>
      <c r="S17" s="65" t="s">
        <v>92</v>
      </c>
      <c r="T17" s="67">
        <v>1</v>
      </c>
      <c r="U17" s="65" t="s">
        <v>92</v>
      </c>
    </row>
    <row r="18" spans="1:21">
      <c r="A18" s="65" t="s">
        <v>23</v>
      </c>
      <c r="B18" s="67">
        <v>5368</v>
      </c>
      <c r="C18" s="65">
        <v>1550523</v>
      </c>
      <c r="D18" s="67">
        <v>496</v>
      </c>
      <c r="E18" s="65">
        <v>6887</v>
      </c>
      <c r="F18" s="67">
        <v>1048</v>
      </c>
      <c r="G18" s="65">
        <v>33010</v>
      </c>
      <c r="H18" s="67">
        <v>1000</v>
      </c>
      <c r="I18" s="65">
        <v>69697</v>
      </c>
      <c r="J18" s="67">
        <v>920</v>
      </c>
      <c r="K18" s="65">
        <v>126405</v>
      </c>
      <c r="L18" s="67">
        <v>1165</v>
      </c>
      <c r="M18" s="45">
        <v>360796</v>
      </c>
      <c r="N18" s="67">
        <v>739</v>
      </c>
      <c r="O18" s="30">
        <v>953728</v>
      </c>
      <c r="P18" s="67">
        <v>511</v>
      </c>
      <c r="Q18" s="65">
        <v>359118</v>
      </c>
      <c r="R18" s="67">
        <v>159</v>
      </c>
      <c r="S18" s="65">
        <v>255978</v>
      </c>
      <c r="T18" s="67">
        <v>69</v>
      </c>
      <c r="U18" s="65">
        <v>338632</v>
      </c>
    </row>
    <row r="19" spans="1:21">
      <c r="A19" s="65" t="s">
        <v>28</v>
      </c>
      <c r="B19" s="67">
        <v>714</v>
      </c>
      <c r="C19" s="65">
        <v>2255701</v>
      </c>
      <c r="D19" s="67">
        <v>46</v>
      </c>
      <c r="E19" s="65">
        <v>628</v>
      </c>
      <c r="F19" s="67">
        <v>80</v>
      </c>
      <c r="G19" s="65">
        <v>2510</v>
      </c>
      <c r="H19" s="67">
        <v>102</v>
      </c>
      <c r="I19" s="65">
        <v>7142</v>
      </c>
      <c r="J19" s="67">
        <v>109</v>
      </c>
      <c r="K19" s="65">
        <v>14716</v>
      </c>
      <c r="L19" s="67">
        <v>167</v>
      </c>
      <c r="M19" s="45">
        <v>50623</v>
      </c>
      <c r="N19" s="67">
        <v>210</v>
      </c>
      <c r="O19" s="30">
        <v>2180082</v>
      </c>
      <c r="P19" s="67">
        <v>83</v>
      </c>
      <c r="Q19" s="65">
        <v>58184</v>
      </c>
      <c r="R19" s="67">
        <v>31</v>
      </c>
      <c r="S19" s="65">
        <v>49419</v>
      </c>
      <c r="T19" s="67">
        <v>96</v>
      </c>
      <c r="U19" s="65">
        <v>2072479</v>
      </c>
    </row>
    <row r="20" spans="1:21">
      <c r="A20" s="65" t="s">
        <v>32</v>
      </c>
      <c r="B20" s="67">
        <v>437</v>
      </c>
      <c r="C20" s="65">
        <v>21346</v>
      </c>
      <c r="D20" s="67">
        <v>144</v>
      </c>
      <c r="E20" s="65">
        <v>1937</v>
      </c>
      <c r="F20" s="67">
        <v>153</v>
      </c>
      <c r="G20" s="65">
        <v>4468</v>
      </c>
      <c r="H20" s="67">
        <v>91</v>
      </c>
      <c r="I20" s="65">
        <v>5575</v>
      </c>
      <c r="J20" s="67">
        <v>42</v>
      </c>
      <c r="K20" s="65">
        <v>5196</v>
      </c>
      <c r="L20" s="67">
        <v>3</v>
      </c>
      <c r="M20" s="45">
        <v>1020</v>
      </c>
      <c r="N20" s="67">
        <v>4</v>
      </c>
      <c r="O20" s="30">
        <v>3150</v>
      </c>
      <c r="P20" s="67">
        <v>3</v>
      </c>
      <c r="Q20" s="65" t="s">
        <v>92</v>
      </c>
      <c r="R20" s="67">
        <v>1</v>
      </c>
      <c r="S20" s="65" t="s">
        <v>92</v>
      </c>
      <c r="T20" s="67" t="s">
        <v>5</v>
      </c>
      <c r="U20" s="65" t="s">
        <v>5</v>
      </c>
    </row>
    <row r="21" spans="1:21">
      <c r="A21" s="65" t="s">
        <v>40</v>
      </c>
      <c r="B21" s="67" t="s">
        <v>5</v>
      </c>
      <c r="C21" s="65" t="s">
        <v>5</v>
      </c>
      <c r="D21" s="67" t="s">
        <v>5</v>
      </c>
      <c r="E21" s="65" t="s">
        <v>5</v>
      </c>
      <c r="F21" s="67" t="s">
        <v>5</v>
      </c>
      <c r="G21" s="65" t="s">
        <v>5</v>
      </c>
      <c r="H21" s="67" t="s">
        <v>5</v>
      </c>
      <c r="I21" s="65" t="s">
        <v>5</v>
      </c>
      <c r="J21" s="67" t="s">
        <v>5</v>
      </c>
      <c r="K21" s="65" t="s">
        <v>5</v>
      </c>
      <c r="L21" s="67" t="s">
        <v>5</v>
      </c>
      <c r="M21" s="45" t="s">
        <v>5</v>
      </c>
      <c r="N21" s="67" t="s">
        <v>5</v>
      </c>
      <c r="O21" s="30" t="s">
        <v>5</v>
      </c>
      <c r="P21" s="67" t="s">
        <v>5</v>
      </c>
      <c r="Q21" s="65" t="s">
        <v>5</v>
      </c>
      <c r="R21" s="67" t="s">
        <v>5</v>
      </c>
      <c r="S21" s="65" t="s">
        <v>5</v>
      </c>
      <c r="T21" s="67" t="s">
        <v>5</v>
      </c>
      <c r="U21" s="65" t="s">
        <v>5</v>
      </c>
    </row>
    <row r="22" spans="1:21">
      <c r="A22" s="65" t="s">
        <v>6</v>
      </c>
      <c r="B22" s="67">
        <v>17</v>
      </c>
      <c r="C22" s="65">
        <v>2631</v>
      </c>
      <c r="D22" s="67">
        <v>2</v>
      </c>
      <c r="E22" s="29">
        <f>D22*((19+1)/2)</f>
        <v>20</v>
      </c>
      <c r="F22" s="67">
        <v>12</v>
      </c>
      <c r="G22" s="29">
        <f>F22*((49+20)/2)</f>
        <v>414</v>
      </c>
      <c r="H22" s="67">
        <v>1</v>
      </c>
      <c r="I22" s="29">
        <f>H22*((99+50)/2)</f>
        <v>74.5</v>
      </c>
      <c r="J22" s="67">
        <v>1</v>
      </c>
      <c r="K22" s="29">
        <f>J22*((199+100)/2)</f>
        <v>149.5</v>
      </c>
      <c r="L22" s="67" t="s">
        <v>5</v>
      </c>
      <c r="M22" s="45" t="s">
        <v>5</v>
      </c>
      <c r="N22" s="67">
        <v>1</v>
      </c>
      <c r="O22" s="30" t="s">
        <v>92</v>
      </c>
      <c r="P22" s="67" t="s">
        <v>5</v>
      </c>
      <c r="Q22" s="65" t="s">
        <v>5</v>
      </c>
      <c r="R22" s="67">
        <v>1</v>
      </c>
      <c r="S22" s="65" t="s">
        <v>92</v>
      </c>
      <c r="T22" s="67" t="s">
        <v>5</v>
      </c>
      <c r="U22" s="65" t="s">
        <v>5</v>
      </c>
    </row>
    <row r="23" spans="1:21">
      <c r="A23" s="65" t="s">
        <v>16</v>
      </c>
      <c r="B23" s="67">
        <v>115</v>
      </c>
      <c r="C23" s="65">
        <v>7851</v>
      </c>
      <c r="D23" s="67">
        <v>33</v>
      </c>
      <c r="E23" s="65">
        <v>436</v>
      </c>
      <c r="F23" s="67">
        <v>48</v>
      </c>
      <c r="G23" s="65">
        <v>1415</v>
      </c>
      <c r="H23" s="67">
        <v>25</v>
      </c>
      <c r="I23" s="65">
        <v>1584</v>
      </c>
      <c r="J23" s="67">
        <v>3</v>
      </c>
      <c r="K23" s="29">
        <f>J23*((199+100)/2)</f>
        <v>448.5</v>
      </c>
      <c r="L23" s="67">
        <v>4</v>
      </c>
      <c r="M23" s="45">
        <v>1222</v>
      </c>
      <c r="N23" s="67">
        <v>2</v>
      </c>
      <c r="O23" s="30" t="s">
        <v>92</v>
      </c>
      <c r="P23" s="67">
        <v>1</v>
      </c>
      <c r="Q23" s="65" t="s">
        <v>92</v>
      </c>
      <c r="R23" s="67">
        <v>1</v>
      </c>
      <c r="S23" s="65" t="s">
        <v>92</v>
      </c>
      <c r="T23" s="67" t="s">
        <v>5</v>
      </c>
      <c r="U23" s="65" t="s">
        <v>5</v>
      </c>
    </row>
    <row r="24" spans="1:21">
      <c r="A24" s="65" t="s">
        <v>9</v>
      </c>
      <c r="B24" s="67">
        <v>13</v>
      </c>
      <c r="C24" s="65">
        <v>442</v>
      </c>
      <c r="D24" s="67">
        <v>7</v>
      </c>
      <c r="E24" s="65">
        <v>100</v>
      </c>
      <c r="F24" s="67">
        <v>4</v>
      </c>
      <c r="G24" s="29">
        <f>F24*((49+20)/2)</f>
        <v>138</v>
      </c>
      <c r="H24" s="67">
        <v>1</v>
      </c>
      <c r="I24" s="29">
        <f>H24*((99+50)/2)</f>
        <v>74.5</v>
      </c>
      <c r="J24" s="67" t="s">
        <v>5</v>
      </c>
      <c r="K24" s="65" t="s">
        <v>5</v>
      </c>
      <c r="L24" s="67">
        <v>1</v>
      </c>
      <c r="M24" s="29">
        <f>L24*((499+200)/2)</f>
        <v>349.5</v>
      </c>
      <c r="N24" s="67" t="s">
        <v>5</v>
      </c>
      <c r="O24" s="30" t="s">
        <v>5</v>
      </c>
      <c r="P24" s="67" t="s">
        <v>5</v>
      </c>
      <c r="Q24" s="65" t="s">
        <v>5</v>
      </c>
      <c r="R24" s="67" t="s">
        <v>5</v>
      </c>
      <c r="S24" s="65" t="s">
        <v>5</v>
      </c>
      <c r="T24" s="67" t="s">
        <v>5</v>
      </c>
      <c r="U24" s="65" t="s">
        <v>5</v>
      </c>
    </row>
    <row r="25" spans="1:21">
      <c r="A25" s="65" t="s">
        <v>17</v>
      </c>
      <c r="B25" s="67">
        <v>1017</v>
      </c>
      <c r="C25" s="65">
        <v>148608</v>
      </c>
      <c r="D25" s="67">
        <v>253</v>
      </c>
      <c r="E25" s="65">
        <v>3549</v>
      </c>
      <c r="F25" s="67">
        <v>317</v>
      </c>
      <c r="G25" s="65">
        <v>9565</v>
      </c>
      <c r="H25" s="67">
        <v>175</v>
      </c>
      <c r="I25" s="65">
        <v>11738</v>
      </c>
      <c r="J25" s="67">
        <v>120</v>
      </c>
      <c r="K25" s="65">
        <v>15582</v>
      </c>
      <c r="L25" s="67">
        <v>100</v>
      </c>
      <c r="M25" s="45">
        <v>29380</v>
      </c>
      <c r="N25" s="67">
        <v>52</v>
      </c>
      <c r="O25" s="30">
        <v>78794</v>
      </c>
      <c r="P25" s="67">
        <v>36</v>
      </c>
      <c r="Q25" s="65">
        <v>25122</v>
      </c>
      <c r="R25" s="67">
        <v>8</v>
      </c>
      <c r="S25" s="65">
        <v>13945</v>
      </c>
      <c r="T25" s="67">
        <v>8</v>
      </c>
      <c r="U25" s="65">
        <v>39727</v>
      </c>
    </row>
    <row r="26" spans="1:21">
      <c r="A26" s="65" t="s">
        <v>19</v>
      </c>
      <c r="B26" s="67">
        <v>3790</v>
      </c>
      <c r="C26" s="65">
        <v>536971</v>
      </c>
      <c r="D26" s="67">
        <v>584</v>
      </c>
      <c r="E26" s="65">
        <v>8080</v>
      </c>
      <c r="F26" s="67">
        <v>1068</v>
      </c>
      <c r="G26" s="65">
        <v>32934</v>
      </c>
      <c r="H26" s="67">
        <v>820</v>
      </c>
      <c r="I26" s="65">
        <v>53997</v>
      </c>
      <c r="J26" s="67">
        <v>610</v>
      </c>
      <c r="K26" s="65">
        <v>83478</v>
      </c>
      <c r="L26" s="67">
        <v>523</v>
      </c>
      <c r="M26" s="45">
        <v>159362</v>
      </c>
      <c r="N26" s="67">
        <v>185</v>
      </c>
      <c r="O26" s="30">
        <v>199120</v>
      </c>
      <c r="P26" s="67">
        <v>129</v>
      </c>
      <c r="Q26" s="65">
        <v>84553</v>
      </c>
      <c r="R26" s="67">
        <v>44</v>
      </c>
      <c r="S26" s="65">
        <v>65386</v>
      </c>
      <c r="T26" s="67">
        <v>12</v>
      </c>
      <c r="U26" s="65">
        <v>49181</v>
      </c>
    </row>
    <row r="27" spans="1:21">
      <c r="A27" s="65" t="s">
        <v>38</v>
      </c>
      <c r="B27" s="67" t="s">
        <v>5</v>
      </c>
      <c r="C27" s="65" t="s">
        <v>5</v>
      </c>
      <c r="D27" s="67" t="s">
        <v>5</v>
      </c>
      <c r="E27" s="65" t="s">
        <v>5</v>
      </c>
      <c r="F27" s="67" t="s">
        <v>5</v>
      </c>
      <c r="G27" s="65" t="s">
        <v>5</v>
      </c>
      <c r="H27" s="67" t="s">
        <v>5</v>
      </c>
      <c r="I27" s="65" t="s">
        <v>5</v>
      </c>
      <c r="J27" s="67" t="s">
        <v>5</v>
      </c>
      <c r="K27" s="65" t="s">
        <v>5</v>
      </c>
      <c r="L27" s="67" t="s">
        <v>5</v>
      </c>
      <c r="M27" s="45" t="s">
        <v>5</v>
      </c>
      <c r="N27" s="67" t="s">
        <v>5</v>
      </c>
      <c r="O27" s="30" t="s">
        <v>5</v>
      </c>
      <c r="P27" s="67" t="s">
        <v>5</v>
      </c>
      <c r="Q27" s="65" t="s">
        <v>5</v>
      </c>
      <c r="R27" s="67" t="s">
        <v>5</v>
      </c>
      <c r="S27" s="65" t="s">
        <v>5</v>
      </c>
      <c r="T27" s="67" t="s">
        <v>5</v>
      </c>
      <c r="U27" s="65" t="s">
        <v>5</v>
      </c>
    </row>
    <row r="28" spans="1:21">
      <c r="A28" s="65" t="s">
        <v>24</v>
      </c>
      <c r="B28" s="67">
        <v>687</v>
      </c>
      <c r="C28" s="65">
        <v>85060</v>
      </c>
      <c r="D28" s="67">
        <v>143</v>
      </c>
      <c r="E28" s="65">
        <v>2003</v>
      </c>
      <c r="F28" s="67">
        <v>209</v>
      </c>
      <c r="G28" s="65">
        <v>6268</v>
      </c>
      <c r="H28" s="67">
        <v>139</v>
      </c>
      <c r="I28" s="65">
        <v>9340</v>
      </c>
      <c r="J28" s="67">
        <v>76</v>
      </c>
      <c r="K28" s="65">
        <v>9994</v>
      </c>
      <c r="L28" s="67">
        <v>85</v>
      </c>
      <c r="M28" s="45">
        <v>24536</v>
      </c>
      <c r="N28" s="67">
        <v>35</v>
      </c>
      <c r="O28" s="30">
        <v>32919</v>
      </c>
      <c r="P28" s="67">
        <v>30</v>
      </c>
      <c r="Q28" s="65">
        <v>22054</v>
      </c>
      <c r="R28" s="67">
        <v>3</v>
      </c>
      <c r="S28" s="65" t="s">
        <v>92</v>
      </c>
      <c r="T28" s="67">
        <v>2</v>
      </c>
      <c r="U28" s="65" t="s">
        <v>92</v>
      </c>
    </row>
    <row r="29" spans="1:21">
      <c r="A29" s="65" t="s">
        <v>43</v>
      </c>
      <c r="B29" s="67">
        <v>128</v>
      </c>
      <c r="C29" s="65">
        <v>52345</v>
      </c>
      <c r="D29" s="67">
        <v>20</v>
      </c>
      <c r="E29" s="65">
        <v>287</v>
      </c>
      <c r="F29" s="67">
        <v>23</v>
      </c>
      <c r="G29" s="65">
        <v>663</v>
      </c>
      <c r="H29" s="67">
        <v>27</v>
      </c>
      <c r="I29" s="65">
        <v>1674</v>
      </c>
      <c r="J29" s="67">
        <v>18</v>
      </c>
      <c r="K29" s="65">
        <v>2569</v>
      </c>
      <c r="L29" s="67">
        <v>19</v>
      </c>
      <c r="M29" s="45">
        <v>4702</v>
      </c>
      <c r="N29" s="67">
        <v>21</v>
      </c>
      <c r="O29" s="30">
        <v>42450</v>
      </c>
      <c r="P29" s="67">
        <v>10</v>
      </c>
      <c r="Q29" s="65">
        <v>6108</v>
      </c>
      <c r="R29" s="67">
        <v>7</v>
      </c>
      <c r="S29" s="65">
        <v>9821</v>
      </c>
      <c r="T29" s="67">
        <v>4</v>
      </c>
      <c r="U29" s="65">
        <v>26521</v>
      </c>
    </row>
    <row r="30" spans="1:21">
      <c r="A30" s="65" t="s">
        <v>27</v>
      </c>
      <c r="B30" s="67">
        <v>1777</v>
      </c>
      <c r="C30" s="65">
        <v>2647855</v>
      </c>
      <c r="D30" s="67">
        <v>105</v>
      </c>
      <c r="E30" s="65">
        <v>1453</v>
      </c>
      <c r="F30" s="67">
        <v>231</v>
      </c>
      <c r="G30" s="65">
        <v>7551</v>
      </c>
      <c r="H30" s="67">
        <v>255</v>
      </c>
      <c r="I30" s="65">
        <v>17568</v>
      </c>
      <c r="J30" s="67">
        <v>267</v>
      </c>
      <c r="K30" s="65">
        <v>36481</v>
      </c>
      <c r="L30" s="67">
        <v>329</v>
      </c>
      <c r="M30" s="45">
        <v>103376</v>
      </c>
      <c r="N30" s="67">
        <v>590</v>
      </c>
      <c r="O30" s="30">
        <v>2481426</v>
      </c>
      <c r="P30" s="67">
        <v>262</v>
      </c>
      <c r="Q30" s="65">
        <v>187166</v>
      </c>
      <c r="R30" s="67">
        <v>103</v>
      </c>
      <c r="S30" s="65">
        <v>173686</v>
      </c>
      <c r="T30" s="67">
        <v>225</v>
      </c>
      <c r="U30" s="65">
        <v>2120574</v>
      </c>
    </row>
    <row r="31" spans="1:21">
      <c r="A31" s="65" t="s">
        <v>50</v>
      </c>
      <c r="B31" s="67">
        <v>3</v>
      </c>
      <c r="C31" s="65" t="s">
        <v>92</v>
      </c>
      <c r="D31" s="67" t="s">
        <v>5</v>
      </c>
      <c r="E31" s="65" t="s">
        <v>5</v>
      </c>
      <c r="F31" s="67">
        <v>1</v>
      </c>
      <c r="G31" s="29">
        <f>F31*((49+20)/2)</f>
        <v>34.5</v>
      </c>
      <c r="H31" s="67" t="s">
        <v>5</v>
      </c>
      <c r="I31" s="65" t="s">
        <v>5</v>
      </c>
      <c r="J31" s="67">
        <v>1</v>
      </c>
      <c r="K31" s="29">
        <f>J31*((199+100)/2)</f>
        <v>149.5</v>
      </c>
      <c r="L31" s="67" t="s">
        <v>5</v>
      </c>
      <c r="M31" s="45" t="s">
        <v>5</v>
      </c>
      <c r="N31" s="67">
        <v>1</v>
      </c>
      <c r="O31" s="30" t="s">
        <v>92</v>
      </c>
      <c r="P31" s="67" t="s">
        <v>5</v>
      </c>
      <c r="Q31" s="65" t="s">
        <v>5</v>
      </c>
      <c r="R31" s="67" t="s">
        <v>5</v>
      </c>
      <c r="S31" s="65" t="s">
        <v>5</v>
      </c>
      <c r="T31" s="67">
        <v>1</v>
      </c>
      <c r="U31" s="29">
        <v>2500</v>
      </c>
    </row>
    <row r="32" spans="1:21">
      <c r="A32" s="65" t="s">
        <v>7</v>
      </c>
      <c r="B32" s="67">
        <v>3</v>
      </c>
      <c r="C32" s="65" t="s">
        <v>92</v>
      </c>
      <c r="D32" s="67">
        <v>2</v>
      </c>
      <c r="E32" s="29">
        <f>D32*((19+1)/2)</f>
        <v>20</v>
      </c>
      <c r="F32" s="67" t="s">
        <v>5</v>
      </c>
      <c r="G32" s="65" t="s">
        <v>5</v>
      </c>
      <c r="H32" s="67" t="s">
        <v>5</v>
      </c>
      <c r="I32" s="65" t="s">
        <v>5</v>
      </c>
      <c r="J32" s="67">
        <v>1</v>
      </c>
      <c r="K32" s="29">
        <f>J32*((199+100)/2)</f>
        <v>149.5</v>
      </c>
      <c r="L32" s="67" t="s">
        <v>5</v>
      </c>
      <c r="M32" s="45" t="s">
        <v>5</v>
      </c>
      <c r="N32" s="67" t="s">
        <v>5</v>
      </c>
      <c r="O32" s="30" t="s">
        <v>5</v>
      </c>
      <c r="P32" s="67" t="s">
        <v>5</v>
      </c>
      <c r="Q32" s="65" t="s">
        <v>5</v>
      </c>
      <c r="R32" s="67" t="s">
        <v>5</v>
      </c>
      <c r="S32" s="65" t="s">
        <v>5</v>
      </c>
      <c r="T32" s="67" t="s">
        <v>5</v>
      </c>
      <c r="U32" s="65" t="s">
        <v>5</v>
      </c>
    </row>
    <row r="33" spans="1:21">
      <c r="A33" s="65" t="s">
        <v>13</v>
      </c>
      <c r="B33" s="67">
        <v>9</v>
      </c>
      <c r="C33" s="65">
        <v>362</v>
      </c>
      <c r="D33" s="67">
        <v>2</v>
      </c>
      <c r="E33" s="29">
        <f>D33*((19+1)/2)</f>
        <v>20</v>
      </c>
      <c r="F33" s="67">
        <v>3</v>
      </c>
      <c r="G33" s="29">
        <f>F33*((49+20)/2)</f>
        <v>103.5</v>
      </c>
      <c r="H33" s="67">
        <v>4</v>
      </c>
      <c r="I33" s="65">
        <v>240</v>
      </c>
      <c r="J33" s="67" t="s">
        <v>5</v>
      </c>
      <c r="K33" s="65" t="s">
        <v>5</v>
      </c>
      <c r="L33" s="67" t="s">
        <v>5</v>
      </c>
      <c r="M33" s="45" t="s">
        <v>5</v>
      </c>
      <c r="N33" s="67" t="s">
        <v>5</v>
      </c>
      <c r="O33" s="30" t="s">
        <v>5</v>
      </c>
      <c r="P33" s="67" t="s">
        <v>5</v>
      </c>
      <c r="Q33" s="65" t="s">
        <v>5</v>
      </c>
      <c r="R33" s="67" t="s">
        <v>5</v>
      </c>
      <c r="S33" s="65" t="s">
        <v>5</v>
      </c>
      <c r="T33" s="67" t="s">
        <v>5</v>
      </c>
      <c r="U33" s="65" t="s">
        <v>5</v>
      </c>
    </row>
    <row r="34" spans="1:21">
      <c r="A34" s="65" t="s">
        <v>47</v>
      </c>
      <c r="B34" s="67">
        <v>12</v>
      </c>
      <c r="C34" s="65">
        <v>44936</v>
      </c>
      <c r="D34" s="67" t="s">
        <v>5</v>
      </c>
      <c r="E34" s="65" t="s">
        <v>5</v>
      </c>
      <c r="F34" s="67">
        <v>1</v>
      </c>
      <c r="G34" s="29">
        <f>F34*((49+20)/2)</f>
        <v>34.5</v>
      </c>
      <c r="H34" s="67">
        <v>2</v>
      </c>
      <c r="I34" s="29">
        <f>H34*((99+50)/2)</f>
        <v>149</v>
      </c>
      <c r="J34" s="67" t="s">
        <v>5</v>
      </c>
      <c r="K34" s="65" t="s">
        <v>5</v>
      </c>
      <c r="L34" s="67">
        <v>2</v>
      </c>
      <c r="M34" s="29">
        <f>L34*((499+200)/2)</f>
        <v>699</v>
      </c>
      <c r="N34" s="67">
        <v>7</v>
      </c>
      <c r="O34" s="30">
        <v>43890</v>
      </c>
      <c r="P34" s="67">
        <v>1</v>
      </c>
      <c r="Q34" s="65" t="s">
        <v>92</v>
      </c>
      <c r="R34" s="67">
        <v>3</v>
      </c>
      <c r="S34" s="65" t="s">
        <v>92</v>
      </c>
      <c r="T34" s="67">
        <v>3</v>
      </c>
      <c r="U34" s="65" t="s">
        <v>92</v>
      </c>
    </row>
    <row r="35" spans="1:21">
      <c r="A35" s="65" t="s">
        <v>12</v>
      </c>
      <c r="B35" s="67">
        <v>273</v>
      </c>
      <c r="C35" s="65">
        <v>26976</v>
      </c>
      <c r="D35" s="67">
        <v>101</v>
      </c>
      <c r="E35" s="65">
        <v>1361</v>
      </c>
      <c r="F35" s="67">
        <v>72</v>
      </c>
      <c r="G35" s="65">
        <v>1977</v>
      </c>
      <c r="H35" s="67">
        <v>38</v>
      </c>
      <c r="I35" s="65">
        <v>2650</v>
      </c>
      <c r="J35" s="67">
        <v>31</v>
      </c>
      <c r="K35" s="65">
        <v>3977</v>
      </c>
      <c r="L35" s="67">
        <v>10</v>
      </c>
      <c r="M35" s="45">
        <v>2185</v>
      </c>
      <c r="N35" s="67">
        <v>21</v>
      </c>
      <c r="O35" s="30">
        <v>14826</v>
      </c>
      <c r="P35" s="67">
        <v>21</v>
      </c>
      <c r="Q35" s="65">
        <v>14826</v>
      </c>
      <c r="R35" s="67" t="s">
        <v>5</v>
      </c>
      <c r="S35" s="65" t="s">
        <v>5</v>
      </c>
      <c r="T35" s="67" t="s">
        <v>5</v>
      </c>
      <c r="U35" s="65" t="s">
        <v>5</v>
      </c>
    </row>
    <row r="36" spans="1:21">
      <c r="A36" s="65" t="s">
        <v>31</v>
      </c>
      <c r="B36" s="67">
        <v>14</v>
      </c>
      <c r="C36" s="65">
        <v>2137</v>
      </c>
      <c r="D36" s="67">
        <v>2</v>
      </c>
      <c r="E36" s="29">
        <f>D36*((19+1)/2)</f>
        <v>20</v>
      </c>
      <c r="F36" s="67">
        <v>6</v>
      </c>
      <c r="G36" s="65">
        <v>217</v>
      </c>
      <c r="H36" s="67">
        <v>2</v>
      </c>
      <c r="I36" s="29">
        <f>H36*((99+50)/2)</f>
        <v>149</v>
      </c>
      <c r="J36" s="67" t="s">
        <v>5</v>
      </c>
      <c r="K36" s="65" t="s">
        <v>5</v>
      </c>
      <c r="L36" s="67">
        <v>2</v>
      </c>
      <c r="M36" s="29">
        <f>L36*((499+200)/2)</f>
        <v>699</v>
      </c>
      <c r="N36" s="67">
        <v>2</v>
      </c>
      <c r="O36" s="30" t="s">
        <v>92</v>
      </c>
      <c r="P36" s="67">
        <v>2</v>
      </c>
      <c r="Q36" s="65" t="s">
        <v>92</v>
      </c>
      <c r="R36" s="67" t="s">
        <v>5</v>
      </c>
      <c r="S36" s="65" t="s">
        <v>5</v>
      </c>
      <c r="T36" s="67" t="s">
        <v>5</v>
      </c>
      <c r="U36" s="65" t="s">
        <v>5</v>
      </c>
    </row>
    <row r="37" spans="1:21">
      <c r="A37" s="65" t="s">
        <v>25</v>
      </c>
      <c r="B37" s="67">
        <v>292</v>
      </c>
      <c r="C37" s="65">
        <v>58408</v>
      </c>
      <c r="D37" s="67">
        <v>22</v>
      </c>
      <c r="E37" s="65">
        <v>318</v>
      </c>
      <c r="F37" s="67">
        <v>60</v>
      </c>
      <c r="G37" s="65">
        <v>1759</v>
      </c>
      <c r="H37" s="67">
        <v>82</v>
      </c>
      <c r="I37" s="65">
        <v>5327</v>
      </c>
      <c r="J37" s="67">
        <v>63</v>
      </c>
      <c r="K37" s="65">
        <v>8209</v>
      </c>
      <c r="L37" s="67">
        <v>40</v>
      </c>
      <c r="M37" s="45">
        <v>12343</v>
      </c>
      <c r="N37" s="67">
        <v>25</v>
      </c>
      <c r="O37" s="30">
        <v>30452</v>
      </c>
      <c r="P37" s="67">
        <v>16</v>
      </c>
      <c r="Q37" s="65" t="s">
        <v>92</v>
      </c>
      <c r="R37" s="67">
        <v>7</v>
      </c>
      <c r="S37" s="65">
        <v>10620</v>
      </c>
      <c r="T37" s="67">
        <v>2</v>
      </c>
      <c r="U37" s="65" t="s">
        <v>92</v>
      </c>
    </row>
    <row r="38" spans="1:21">
      <c r="A38" s="65" t="s">
        <v>20</v>
      </c>
      <c r="B38" s="67">
        <v>1517</v>
      </c>
      <c r="C38" s="65">
        <v>164487</v>
      </c>
      <c r="D38" s="67">
        <v>375</v>
      </c>
      <c r="E38" s="65">
        <v>5403</v>
      </c>
      <c r="F38" s="67">
        <v>482</v>
      </c>
      <c r="G38" s="65">
        <v>14884</v>
      </c>
      <c r="H38" s="67">
        <v>278</v>
      </c>
      <c r="I38" s="65">
        <v>18258</v>
      </c>
      <c r="J38" s="67">
        <v>172</v>
      </c>
      <c r="K38" s="65">
        <v>23096</v>
      </c>
      <c r="L38" s="67">
        <v>141</v>
      </c>
      <c r="M38" s="45">
        <v>42753</v>
      </c>
      <c r="N38" s="67">
        <v>69</v>
      </c>
      <c r="O38" s="30">
        <v>60093</v>
      </c>
      <c r="P38" s="67">
        <v>55</v>
      </c>
      <c r="Q38" s="65">
        <v>36615</v>
      </c>
      <c r="R38" s="67">
        <v>13</v>
      </c>
      <c r="S38" s="65" t="s">
        <v>92</v>
      </c>
      <c r="T38" s="67">
        <v>1</v>
      </c>
      <c r="U38" s="65" t="s">
        <v>92</v>
      </c>
    </row>
    <row r="39" spans="1:21">
      <c r="A39" s="65" t="s">
        <v>41</v>
      </c>
      <c r="B39" s="67">
        <v>227</v>
      </c>
      <c r="C39" s="65">
        <v>353923</v>
      </c>
      <c r="D39" s="67">
        <v>53</v>
      </c>
      <c r="E39" s="65">
        <v>753</v>
      </c>
      <c r="F39" s="67">
        <v>53</v>
      </c>
      <c r="G39" s="65">
        <v>1529</v>
      </c>
      <c r="H39" s="67">
        <v>69</v>
      </c>
      <c r="I39" s="65">
        <v>5016</v>
      </c>
      <c r="J39" s="67">
        <v>31</v>
      </c>
      <c r="K39" s="65">
        <v>4099</v>
      </c>
      <c r="L39" s="67">
        <v>3</v>
      </c>
      <c r="M39" s="45">
        <v>750</v>
      </c>
      <c r="N39" s="67">
        <v>18</v>
      </c>
      <c r="O39" s="30">
        <v>341776</v>
      </c>
      <c r="P39" s="67">
        <v>2</v>
      </c>
      <c r="Q39" s="65" t="s">
        <v>92</v>
      </c>
      <c r="R39" s="67">
        <v>1</v>
      </c>
      <c r="S39" s="65" t="s">
        <v>92</v>
      </c>
      <c r="T39" s="67">
        <v>15</v>
      </c>
      <c r="U39" s="65">
        <v>338576</v>
      </c>
    </row>
    <row r="40" spans="1:21">
      <c r="A40" s="65" t="s">
        <v>52</v>
      </c>
      <c r="B40" s="67">
        <v>109</v>
      </c>
      <c r="C40" s="65">
        <v>84657</v>
      </c>
      <c r="D40" s="67">
        <v>19</v>
      </c>
      <c r="E40" s="65">
        <v>285</v>
      </c>
      <c r="F40" s="67">
        <v>25</v>
      </c>
      <c r="G40" s="65">
        <v>715</v>
      </c>
      <c r="H40" s="67">
        <v>29</v>
      </c>
      <c r="I40" s="65">
        <v>1994</v>
      </c>
      <c r="J40" s="67">
        <v>13</v>
      </c>
      <c r="K40" s="65">
        <v>2133</v>
      </c>
      <c r="L40" s="67">
        <v>12</v>
      </c>
      <c r="M40" s="45">
        <v>4663</v>
      </c>
      <c r="N40" s="67">
        <v>11</v>
      </c>
      <c r="O40" s="30">
        <v>74867</v>
      </c>
      <c r="P40" s="67">
        <v>2</v>
      </c>
      <c r="Q40" s="65" t="s">
        <v>92</v>
      </c>
      <c r="R40" s="67">
        <v>5</v>
      </c>
      <c r="S40" s="65" t="s">
        <v>92</v>
      </c>
      <c r="T40" s="67">
        <v>4</v>
      </c>
      <c r="U40" s="65">
        <v>63212</v>
      </c>
    </row>
    <row r="41" spans="1:21">
      <c r="A41" s="65" t="s">
        <v>14</v>
      </c>
      <c r="B41" s="67">
        <v>1527</v>
      </c>
      <c r="C41" s="65">
        <v>128732</v>
      </c>
      <c r="D41" s="67">
        <v>306</v>
      </c>
      <c r="E41" s="65">
        <v>4459</v>
      </c>
      <c r="F41" s="67">
        <v>467</v>
      </c>
      <c r="G41" s="65">
        <v>14124</v>
      </c>
      <c r="H41" s="67">
        <v>351</v>
      </c>
      <c r="I41" s="65">
        <v>23965</v>
      </c>
      <c r="J41" s="67">
        <v>242</v>
      </c>
      <c r="K41" s="65">
        <v>31405</v>
      </c>
      <c r="L41" s="67">
        <v>141</v>
      </c>
      <c r="M41" s="45">
        <v>39633</v>
      </c>
      <c r="N41" s="67">
        <v>20</v>
      </c>
      <c r="O41" s="30">
        <v>15146</v>
      </c>
      <c r="P41" s="67">
        <v>18</v>
      </c>
      <c r="Q41" s="65" t="s">
        <v>92</v>
      </c>
      <c r="R41" s="67">
        <v>1</v>
      </c>
      <c r="S41" s="65" t="s">
        <v>92</v>
      </c>
      <c r="T41" s="67">
        <v>1</v>
      </c>
      <c r="U41" s="65" t="s">
        <v>92</v>
      </c>
    </row>
    <row r="42" spans="1:21">
      <c r="A42" s="65" t="s">
        <v>10</v>
      </c>
      <c r="B42" s="67">
        <v>2</v>
      </c>
      <c r="C42" s="65" t="s">
        <v>92</v>
      </c>
      <c r="D42" s="67">
        <v>1</v>
      </c>
      <c r="E42" s="29">
        <f>D42*((19+1)/2)</f>
        <v>10</v>
      </c>
      <c r="F42" s="67">
        <v>1</v>
      </c>
      <c r="G42" s="29">
        <f>F42*((49+20)/2)</f>
        <v>34.5</v>
      </c>
      <c r="H42" s="67" t="s">
        <v>5</v>
      </c>
      <c r="I42" s="65" t="s">
        <v>5</v>
      </c>
      <c r="J42" s="67" t="s">
        <v>5</v>
      </c>
      <c r="K42" s="65" t="s">
        <v>5</v>
      </c>
      <c r="L42" s="67" t="s">
        <v>5</v>
      </c>
      <c r="M42" s="45" t="s">
        <v>5</v>
      </c>
      <c r="N42" s="67" t="s">
        <v>5</v>
      </c>
      <c r="O42" s="30" t="s">
        <v>5</v>
      </c>
      <c r="P42" s="67" t="s">
        <v>5</v>
      </c>
      <c r="Q42" s="65" t="s">
        <v>5</v>
      </c>
      <c r="R42" s="67" t="s">
        <v>5</v>
      </c>
      <c r="S42" s="65" t="s">
        <v>5</v>
      </c>
      <c r="T42" s="67" t="s">
        <v>5</v>
      </c>
      <c r="U42" s="65" t="s">
        <v>5</v>
      </c>
    </row>
    <row r="43" spans="1:21">
      <c r="A43" s="65" t="s">
        <v>34</v>
      </c>
      <c r="B43" s="67" t="s">
        <v>5</v>
      </c>
      <c r="C43" s="65" t="s">
        <v>5</v>
      </c>
      <c r="D43" s="67" t="s">
        <v>5</v>
      </c>
      <c r="E43" s="65" t="s">
        <v>5</v>
      </c>
      <c r="F43" s="67" t="s">
        <v>5</v>
      </c>
      <c r="G43" s="65" t="s">
        <v>5</v>
      </c>
      <c r="H43" s="67" t="s">
        <v>5</v>
      </c>
      <c r="I43" s="65" t="s">
        <v>5</v>
      </c>
      <c r="J43" s="67" t="s">
        <v>5</v>
      </c>
      <c r="K43" s="65" t="s">
        <v>5</v>
      </c>
      <c r="L43" s="67" t="s">
        <v>5</v>
      </c>
      <c r="M43" s="45" t="s">
        <v>5</v>
      </c>
      <c r="N43" s="67" t="s">
        <v>5</v>
      </c>
      <c r="O43" s="30" t="s">
        <v>5</v>
      </c>
      <c r="P43" s="67" t="s">
        <v>5</v>
      </c>
      <c r="Q43" s="65" t="s">
        <v>5</v>
      </c>
      <c r="R43" s="67" t="s">
        <v>5</v>
      </c>
      <c r="S43" s="65" t="s">
        <v>5</v>
      </c>
      <c r="T43" s="67" t="s">
        <v>5</v>
      </c>
      <c r="U43" s="65" t="s">
        <v>5</v>
      </c>
    </row>
    <row r="44" spans="1:21">
      <c r="A44" s="65" t="s">
        <v>26</v>
      </c>
      <c r="B44" s="67">
        <v>1263</v>
      </c>
      <c r="C44" s="65">
        <v>418374</v>
      </c>
      <c r="D44" s="67">
        <v>77</v>
      </c>
      <c r="E44" s="65">
        <v>1136</v>
      </c>
      <c r="F44" s="67">
        <v>199</v>
      </c>
      <c r="G44" s="65">
        <v>6280</v>
      </c>
      <c r="H44" s="67">
        <v>254</v>
      </c>
      <c r="I44" s="65">
        <v>18031</v>
      </c>
      <c r="J44" s="67">
        <v>272</v>
      </c>
      <c r="K44" s="65">
        <v>36177</v>
      </c>
      <c r="L44" s="67">
        <v>244</v>
      </c>
      <c r="M44" s="45">
        <v>71141</v>
      </c>
      <c r="N44" s="67">
        <v>217</v>
      </c>
      <c r="O44" s="30">
        <v>285609</v>
      </c>
      <c r="P44" s="67">
        <v>154</v>
      </c>
      <c r="Q44" s="65">
        <v>107461</v>
      </c>
      <c r="R44" s="67">
        <v>37</v>
      </c>
      <c r="S44" s="65">
        <v>53606</v>
      </c>
      <c r="T44" s="67">
        <v>26</v>
      </c>
      <c r="U44" s="65">
        <v>124542</v>
      </c>
    </row>
    <row r="45" spans="1:21">
      <c r="A45" s="65" t="s">
        <v>33</v>
      </c>
      <c r="B45" s="67">
        <v>44</v>
      </c>
      <c r="C45" s="65">
        <v>3042</v>
      </c>
      <c r="D45" s="67">
        <v>30</v>
      </c>
      <c r="E45" s="65">
        <v>270</v>
      </c>
      <c r="F45" s="67">
        <v>6</v>
      </c>
      <c r="G45" s="65">
        <v>138</v>
      </c>
      <c r="H45" s="67">
        <v>2</v>
      </c>
      <c r="I45" s="29">
        <f>H45*((99+50)/2)</f>
        <v>149</v>
      </c>
      <c r="J45" s="67">
        <v>1</v>
      </c>
      <c r="K45" s="29">
        <f>J45*((199+100)/2)</f>
        <v>149.5</v>
      </c>
      <c r="L45" s="67">
        <v>4</v>
      </c>
      <c r="M45" s="45">
        <v>1320</v>
      </c>
      <c r="N45" s="67">
        <v>1</v>
      </c>
      <c r="O45" s="30" t="s">
        <v>92</v>
      </c>
      <c r="P45" s="67">
        <v>1</v>
      </c>
      <c r="Q45" s="65" t="s">
        <v>92</v>
      </c>
      <c r="R45" s="67" t="s">
        <v>5</v>
      </c>
      <c r="S45" s="65" t="s">
        <v>5</v>
      </c>
      <c r="T45" s="67" t="s">
        <v>5</v>
      </c>
      <c r="U45" s="65" t="s">
        <v>5</v>
      </c>
    </row>
    <row r="46" spans="1:21">
      <c r="A46" s="65" t="s">
        <v>42</v>
      </c>
      <c r="B46" s="67">
        <v>375</v>
      </c>
      <c r="C46" s="65">
        <v>2750818</v>
      </c>
      <c r="D46" s="67">
        <v>90</v>
      </c>
      <c r="E46" s="65">
        <v>1335</v>
      </c>
      <c r="F46" s="67">
        <v>77</v>
      </c>
      <c r="G46" s="65">
        <v>2393</v>
      </c>
      <c r="H46" s="67">
        <v>67</v>
      </c>
      <c r="I46" s="65">
        <v>4694</v>
      </c>
      <c r="J46" s="67">
        <v>16</v>
      </c>
      <c r="K46" s="65">
        <v>2101</v>
      </c>
      <c r="L46" s="67">
        <v>9</v>
      </c>
      <c r="M46" s="45">
        <v>2175</v>
      </c>
      <c r="N46" s="67">
        <v>116</v>
      </c>
      <c r="O46" s="30">
        <v>2738120</v>
      </c>
      <c r="P46" s="67">
        <v>4</v>
      </c>
      <c r="Q46" s="65">
        <v>3429</v>
      </c>
      <c r="R46" s="67">
        <v>6</v>
      </c>
      <c r="S46" s="65">
        <v>10438</v>
      </c>
      <c r="T46" s="67">
        <v>106</v>
      </c>
      <c r="U46" s="65">
        <v>2724253</v>
      </c>
    </row>
    <row r="47" spans="1:21">
      <c r="A47" s="65" t="s">
        <v>49</v>
      </c>
      <c r="B47" s="67">
        <v>132</v>
      </c>
      <c r="C47" s="65">
        <v>23857</v>
      </c>
      <c r="D47" s="67">
        <v>24</v>
      </c>
      <c r="E47" s="65">
        <v>346</v>
      </c>
      <c r="F47" s="67">
        <v>32</v>
      </c>
      <c r="G47" s="65">
        <v>1060</v>
      </c>
      <c r="H47" s="67">
        <v>36</v>
      </c>
      <c r="I47" s="65">
        <v>2544</v>
      </c>
      <c r="J47" s="67">
        <v>20</v>
      </c>
      <c r="K47" s="65">
        <v>2589</v>
      </c>
      <c r="L47" s="67">
        <v>17</v>
      </c>
      <c r="M47" s="45">
        <v>5335</v>
      </c>
      <c r="N47" s="67">
        <v>3</v>
      </c>
      <c r="O47" s="30">
        <v>11983</v>
      </c>
      <c r="P47" s="67" t="s">
        <v>5</v>
      </c>
      <c r="Q47" s="65" t="s">
        <v>5</v>
      </c>
      <c r="R47" s="67" t="s">
        <v>5</v>
      </c>
      <c r="S47" s="65" t="s">
        <v>5</v>
      </c>
      <c r="T47" s="67">
        <v>3</v>
      </c>
      <c r="U47" s="65">
        <v>11983</v>
      </c>
    </row>
    <row r="48" spans="1:21">
      <c r="A48" s="65" t="s">
        <v>8</v>
      </c>
      <c r="B48" s="67">
        <v>27</v>
      </c>
      <c r="C48" s="65">
        <v>1593</v>
      </c>
      <c r="D48" s="67">
        <v>10</v>
      </c>
      <c r="E48" s="65">
        <v>132</v>
      </c>
      <c r="F48" s="67">
        <v>13</v>
      </c>
      <c r="G48" s="65">
        <v>303</v>
      </c>
      <c r="H48" s="67">
        <v>1</v>
      </c>
      <c r="I48" s="29">
        <f>H48*((99+50)/2)</f>
        <v>74.5</v>
      </c>
      <c r="J48" s="67">
        <v>1</v>
      </c>
      <c r="K48" s="29">
        <f>J48*((199+100)/2)</f>
        <v>149.5</v>
      </c>
      <c r="L48" s="67">
        <v>1</v>
      </c>
      <c r="M48" s="29">
        <f>L48*((499+200)/2)</f>
        <v>349.5</v>
      </c>
      <c r="N48" s="67">
        <v>1</v>
      </c>
      <c r="O48" s="30" t="s">
        <v>92</v>
      </c>
      <c r="P48" s="67">
        <v>1</v>
      </c>
      <c r="Q48" s="65" t="s">
        <v>92</v>
      </c>
      <c r="R48" s="67" t="s">
        <v>5</v>
      </c>
      <c r="S48" s="65" t="s">
        <v>5</v>
      </c>
      <c r="T48" s="67" t="s">
        <v>5</v>
      </c>
      <c r="U48" s="65" t="s">
        <v>5</v>
      </c>
    </row>
    <row r="49" spans="1:21">
      <c r="A49" s="65" t="s">
        <v>29</v>
      </c>
      <c r="B49" s="67">
        <v>328</v>
      </c>
      <c r="C49" s="65">
        <v>20010</v>
      </c>
      <c r="D49" s="67">
        <v>82</v>
      </c>
      <c r="E49" s="29">
        <f>D49*((19+1)/2)</f>
        <v>820</v>
      </c>
      <c r="F49" s="67">
        <v>132</v>
      </c>
      <c r="G49" s="65">
        <v>4041</v>
      </c>
      <c r="H49" s="67">
        <v>61</v>
      </c>
      <c r="I49" s="65">
        <v>4104</v>
      </c>
      <c r="J49" s="67">
        <v>48</v>
      </c>
      <c r="K49" s="65">
        <v>6219</v>
      </c>
      <c r="L49" s="67">
        <v>2</v>
      </c>
      <c r="M49" s="29">
        <f>L49*((499+200)/2)</f>
        <v>699</v>
      </c>
      <c r="N49" s="67">
        <v>3</v>
      </c>
      <c r="O49" s="30">
        <v>4097</v>
      </c>
      <c r="P49" s="67">
        <v>1</v>
      </c>
      <c r="Q49" s="65" t="s">
        <v>92</v>
      </c>
      <c r="R49" s="67">
        <v>2</v>
      </c>
      <c r="S49" s="65" t="s">
        <v>92</v>
      </c>
      <c r="T49" s="67" t="s">
        <v>5</v>
      </c>
      <c r="U49" s="65" t="s">
        <v>5</v>
      </c>
    </row>
    <row r="50" spans="1:21">
      <c r="A50" s="65" t="s">
        <v>51</v>
      </c>
      <c r="B50" s="67">
        <v>71</v>
      </c>
      <c r="C50" s="65">
        <v>246170</v>
      </c>
      <c r="D50" s="67">
        <v>21</v>
      </c>
      <c r="E50" s="65">
        <v>286</v>
      </c>
      <c r="F50" s="67">
        <v>23</v>
      </c>
      <c r="G50" s="65">
        <v>707</v>
      </c>
      <c r="H50" s="67">
        <v>4</v>
      </c>
      <c r="I50" s="65">
        <v>285</v>
      </c>
      <c r="J50" s="67">
        <v>7</v>
      </c>
      <c r="K50" s="65">
        <v>975</v>
      </c>
      <c r="L50" s="67">
        <v>5</v>
      </c>
      <c r="M50" s="45">
        <v>1609</v>
      </c>
      <c r="N50" s="67">
        <v>11</v>
      </c>
      <c r="O50" s="30">
        <v>242308</v>
      </c>
      <c r="P50" s="67" t="s">
        <v>5</v>
      </c>
      <c r="Q50" s="65" t="s">
        <v>5</v>
      </c>
      <c r="R50" s="67">
        <v>1</v>
      </c>
      <c r="S50" s="65" t="s">
        <v>92</v>
      </c>
      <c r="T50" s="67">
        <v>10</v>
      </c>
      <c r="U50" s="65" t="s">
        <v>92</v>
      </c>
    </row>
    <row r="51" spans="1:21">
      <c r="A51" s="65" t="s">
        <v>30</v>
      </c>
      <c r="B51" s="67">
        <v>25</v>
      </c>
      <c r="C51" s="65">
        <v>2794</v>
      </c>
      <c r="D51" s="67">
        <v>5</v>
      </c>
      <c r="E51" s="65">
        <v>81</v>
      </c>
      <c r="F51" s="67">
        <v>9</v>
      </c>
      <c r="G51" s="65">
        <v>270</v>
      </c>
      <c r="H51" s="67">
        <v>3</v>
      </c>
      <c r="I51" s="65">
        <v>211</v>
      </c>
      <c r="J51" s="67">
        <v>4</v>
      </c>
      <c r="K51" s="65">
        <v>632</v>
      </c>
      <c r="L51" s="67">
        <v>4</v>
      </c>
      <c r="M51" s="45">
        <v>1600</v>
      </c>
      <c r="N51" s="67" t="s">
        <v>5</v>
      </c>
      <c r="O51" s="30" t="s">
        <v>5</v>
      </c>
      <c r="P51" s="67" t="s">
        <v>5</v>
      </c>
      <c r="Q51" s="65" t="s">
        <v>5</v>
      </c>
      <c r="R51" s="67" t="s">
        <v>5</v>
      </c>
      <c r="S51" s="65" t="s">
        <v>5</v>
      </c>
      <c r="T51" s="67" t="s">
        <v>5</v>
      </c>
      <c r="U51" s="65" t="s">
        <v>5</v>
      </c>
    </row>
    <row r="52" spans="1:21">
      <c r="A52" s="65" t="s">
        <v>18</v>
      </c>
      <c r="B52" s="67">
        <v>2789</v>
      </c>
      <c r="C52" s="65">
        <v>270342</v>
      </c>
      <c r="D52" s="67">
        <v>502</v>
      </c>
      <c r="E52" s="65">
        <v>7232</v>
      </c>
      <c r="F52" s="67">
        <v>949</v>
      </c>
      <c r="G52" s="65">
        <v>28118</v>
      </c>
      <c r="H52" s="67">
        <v>625</v>
      </c>
      <c r="I52" s="65">
        <v>40432</v>
      </c>
      <c r="J52" s="67">
        <v>370</v>
      </c>
      <c r="K52" s="65">
        <v>49069</v>
      </c>
      <c r="L52" s="67">
        <v>246</v>
      </c>
      <c r="M52" s="45">
        <v>69467</v>
      </c>
      <c r="N52" s="67">
        <v>97</v>
      </c>
      <c r="O52" s="30">
        <v>76024</v>
      </c>
      <c r="P52" s="67">
        <v>82</v>
      </c>
      <c r="Q52" s="65">
        <v>51768</v>
      </c>
      <c r="R52" s="67">
        <v>12</v>
      </c>
      <c r="S52" s="65">
        <v>15650</v>
      </c>
      <c r="T52" s="67">
        <v>3</v>
      </c>
      <c r="U52" s="65">
        <v>8606</v>
      </c>
    </row>
    <row r="53" spans="1:21">
      <c r="A53" s="65" t="s">
        <v>45</v>
      </c>
      <c r="B53" s="67">
        <v>55</v>
      </c>
      <c r="C53" s="65">
        <v>76833</v>
      </c>
      <c r="D53" s="67" t="s">
        <v>5</v>
      </c>
      <c r="E53" s="65" t="s">
        <v>5</v>
      </c>
      <c r="F53" s="67">
        <v>6</v>
      </c>
      <c r="G53" s="65">
        <v>207</v>
      </c>
      <c r="H53" s="67">
        <v>19</v>
      </c>
      <c r="I53" s="65">
        <v>1416</v>
      </c>
      <c r="J53" s="67">
        <v>4</v>
      </c>
      <c r="K53" s="65">
        <v>480</v>
      </c>
      <c r="L53" s="67">
        <v>7</v>
      </c>
      <c r="M53" s="45">
        <v>2298</v>
      </c>
      <c r="N53" s="67">
        <v>19</v>
      </c>
      <c r="O53" s="30">
        <v>72432</v>
      </c>
      <c r="P53" s="67">
        <v>9</v>
      </c>
      <c r="Q53" s="65" t="s">
        <v>92</v>
      </c>
      <c r="R53" s="67">
        <v>2</v>
      </c>
      <c r="S53" s="65" t="s">
        <v>92</v>
      </c>
      <c r="T53" s="67">
        <v>8</v>
      </c>
      <c r="U53" s="65">
        <v>61689</v>
      </c>
    </row>
  </sheetData>
  <sortState ref="A4:V53">
    <sortCondition ref="A4:A53"/>
  </sortState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3"/>
  <sheetViews>
    <sheetView workbookViewId="0"/>
  </sheetViews>
  <sheetFormatPr baseColWidth="10" defaultColWidth="8.83203125" defaultRowHeight="14" x14ac:dyDescent="0"/>
  <cols>
    <col min="1" max="1" width="15.33203125" bestFit="1" customWidth="1"/>
    <col min="2" max="2" width="8" bestFit="1" customWidth="1"/>
    <col min="3" max="3" width="11.5" bestFit="1" customWidth="1"/>
    <col min="4" max="4" width="8" bestFit="1" customWidth="1"/>
    <col min="5" max="5" width="9" bestFit="1" customWidth="1"/>
    <col min="6" max="6" width="7" bestFit="1" customWidth="1"/>
    <col min="7" max="7" width="9" bestFit="1" customWidth="1"/>
    <col min="8" max="8" width="7" bestFit="1" customWidth="1"/>
    <col min="9" max="9" width="9" bestFit="1" customWidth="1"/>
    <col min="10" max="10" width="7" bestFit="1" customWidth="1"/>
    <col min="11" max="11" width="9" bestFit="1" customWidth="1"/>
    <col min="12" max="12" width="7" bestFit="1" customWidth="1"/>
    <col min="13" max="13" width="9" bestFit="1" customWidth="1"/>
    <col min="14" max="14" width="8" bestFit="1" customWidth="1"/>
    <col min="15" max="15" width="11.5" bestFit="1" customWidth="1"/>
    <col min="16" max="16" width="7" bestFit="1" customWidth="1"/>
    <col min="17" max="17" width="10.5" bestFit="1" customWidth="1"/>
    <col min="18" max="18" width="8" bestFit="1" customWidth="1"/>
    <col min="19" max="19" width="11.5" bestFit="1" customWidth="1"/>
    <col min="20" max="20" width="7" bestFit="1" customWidth="1"/>
    <col min="21" max="21" width="10.5" bestFit="1" customWidth="1"/>
    <col min="22" max="22" width="7" bestFit="1" customWidth="1"/>
    <col min="23" max="23" width="11.5" bestFit="1" customWidth="1"/>
    <col min="24" max="24" width="7" bestFit="1" customWidth="1"/>
    <col min="25" max="25" width="11.5" bestFit="1" customWidth="1"/>
  </cols>
  <sheetData>
    <row r="1" spans="1:25" ht="93">
      <c r="A1" s="90"/>
      <c r="B1" s="96" t="s">
        <v>114</v>
      </c>
      <c r="C1" s="95" t="s">
        <v>115</v>
      </c>
      <c r="D1" s="96" t="s">
        <v>116</v>
      </c>
      <c r="E1" s="95" t="s">
        <v>117</v>
      </c>
      <c r="F1" s="96" t="s">
        <v>118</v>
      </c>
      <c r="G1" s="95" t="s">
        <v>119</v>
      </c>
      <c r="H1" s="96" t="s">
        <v>120</v>
      </c>
      <c r="I1" s="95" t="s">
        <v>121</v>
      </c>
      <c r="J1" s="96" t="s">
        <v>122</v>
      </c>
      <c r="K1" s="95" t="s">
        <v>123</v>
      </c>
      <c r="L1" s="96" t="s">
        <v>124</v>
      </c>
      <c r="M1" s="95" t="s">
        <v>125</v>
      </c>
      <c r="N1" s="96" t="s">
        <v>126</v>
      </c>
      <c r="O1" s="95" t="s">
        <v>127</v>
      </c>
      <c r="P1" s="96" t="s">
        <v>128</v>
      </c>
      <c r="Q1" s="95" t="s">
        <v>129</v>
      </c>
      <c r="R1" s="96" t="s">
        <v>130</v>
      </c>
      <c r="S1" s="95" t="s">
        <v>131</v>
      </c>
      <c r="T1" s="96" t="s">
        <v>132</v>
      </c>
      <c r="U1" s="95" t="s">
        <v>133</v>
      </c>
      <c r="V1" s="96" t="s">
        <v>134</v>
      </c>
      <c r="W1" s="95" t="s">
        <v>135</v>
      </c>
      <c r="X1" s="96" t="s">
        <v>136</v>
      </c>
      <c r="Y1" s="95" t="s">
        <v>137</v>
      </c>
    </row>
    <row r="2" spans="1:25">
      <c r="A2" s="90" t="s">
        <v>89</v>
      </c>
      <c r="B2" s="97">
        <v>63246</v>
      </c>
      <c r="C2" s="98">
        <v>66026785</v>
      </c>
      <c r="D2" s="97">
        <v>41688</v>
      </c>
      <c r="E2" s="98">
        <v>244250</v>
      </c>
      <c r="F2" s="97">
        <v>3435</v>
      </c>
      <c r="G2" s="98">
        <v>116808</v>
      </c>
      <c r="H2" s="97">
        <v>2161</v>
      </c>
      <c r="I2" s="98">
        <v>146967</v>
      </c>
      <c r="J2" s="97">
        <v>1469</v>
      </c>
      <c r="K2" s="98">
        <v>201460</v>
      </c>
      <c r="L2" s="97">
        <v>2115</v>
      </c>
      <c r="M2" s="98">
        <v>683977</v>
      </c>
      <c r="N2" s="101" t="s">
        <v>90</v>
      </c>
      <c r="O2" s="102" t="s">
        <v>90</v>
      </c>
      <c r="P2" s="97">
        <v>1977</v>
      </c>
      <c r="Q2" s="98">
        <v>1384921</v>
      </c>
      <c r="R2" s="101" t="s">
        <v>90</v>
      </c>
      <c r="S2" s="102" t="s">
        <v>90</v>
      </c>
      <c r="T2" s="97">
        <v>2677</v>
      </c>
      <c r="U2" s="98">
        <v>3662168</v>
      </c>
      <c r="V2" s="97">
        <v>4718</v>
      </c>
      <c r="W2" s="98">
        <v>14867199</v>
      </c>
      <c r="X2" s="97">
        <v>3006</v>
      </c>
      <c r="Y2" s="98">
        <v>44719035</v>
      </c>
    </row>
    <row r="3" spans="1:25" ht="15" thickBot="1">
      <c r="A3" s="94" t="s">
        <v>91</v>
      </c>
      <c r="B3" s="99">
        <v>63246</v>
      </c>
      <c r="C3" s="100">
        <v>65809343</v>
      </c>
      <c r="D3" s="99">
        <v>41688</v>
      </c>
      <c r="E3" s="100">
        <v>239202</v>
      </c>
      <c r="F3" s="99">
        <v>3435</v>
      </c>
      <c r="G3" s="100">
        <v>99631</v>
      </c>
      <c r="H3" s="99">
        <v>2161</v>
      </c>
      <c r="I3" s="100">
        <v>135750</v>
      </c>
      <c r="J3" s="99">
        <v>1469</v>
      </c>
      <c r="K3" s="100">
        <v>194773</v>
      </c>
      <c r="L3" s="99">
        <v>2115</v>
      </c>
      <c r="M3" s="100">
        <v>676892</v>
      </c>
      <c r="N3" s="99">
        <v>12378</v>
      </c>
      <c r="O3" s="100">
        <v>64176027</v>
      </c>
      <c r="P3" s="99">
        <v>1977</v>
      </c>
      <c r="Q3" s="100">
        <v>1341494</v>
      </c>
      <c r="R3" s="99">
        <v>10401</v>
      </c>
      <c r="S3" s="100">
        <v>62762324</v>
      </c>
      <c r="T3" s="99">
        <v>2677</v>
      </c>
      <c r="U3" s="100">
        <v>3643561</v>
      </c>
      <c r="V3" s="99">
        <v>4718</v>
      </c>
      <c r="W3" s="100">
        <v>14821273</v>
      </c>
      <c r="X3" s="99">
        <v>3006</v>
      </c>
      <c r="Y3" s="100">
        <v>44369699</v>
      </c>
    </row>
    <row r="4" spans="1:25">
      <c r="A4" s="92" t="s">
        <v>37</v>
      </c>
      <c r="B4" s="93">
        <v>689</v>
      </c>
      <c r="C4" s="92">
        <v>142555</v>
      </c>
      <c r="D4" s="93">
        <v>585</v>
      </c>
      <c r="E4" s="92">
        <v>3543</v>
      </c>
      <c r="F4" s="93">
        <v>41</v>
      </c>
      <c r="G4" s="92">
        <v>1370</v>
      </c>
      <c r="H4" s="93">
        <v>25</v>
      </c>
      <c r="I4" s="92">
        <v>1735</v>
      </c>
      <c r="J4" s="93">
        <v>11</v>
      </c>
      <c r="K4" s="92">
        <v>1305</v>
      </c>
      <c r="L4" s="93">
        <v>5</v>
      </c>
      <c r="M4" s="92">
        <v>1080</v>
      </c>
      <c r="N4" s="93">
        <v>22</v>
      </c>
      <c r="O4" s="92">
        <v>133522</v>
      </c>
      <c r="P4" s="93">
        <v>4</v>
      </c>
      <c r="Q4" s="92">
        <v>2150</v>
      </c>
      <c r="R4" s="93">
        <v>18</v>
      </c>
      <c r="S4" s="92">
        <v>131372</v>
      </c>
      <c r="T4" s="93">
        <v>4</v>
      </c>
      <c r="U4" s="92">
        <v>5450</v>
      </c>
      <c r="V4" s="93">
        <v>6</v>
      </c>
      <c r="W4" s="92">
        <v>23752</v>
      </c>
      <c r="X4" s="93">
        <v>8</v>
      </c>
      <c r="Y4" s="92">
        <v>102170</v>
      </c>
    </row>
    <row r="5" spans="1:25">
      <c r="A5" s="90" t="s">
        <v>54</v>
      </c>
      <c r="B5" s="91">
        <v>37</v>
      </c>
      <c r="C5" s="90">
        <v>1009</v>
      </c>
      <c r="D5" s="91">
        <v>29</v>
      </c>
      <c r="E5" s="90" t="s">
        <v>92</v>
      </c>
      <c r="F5" s="91">
        <v>3</v>
      </c>
      <c r="G5" s="90">
        <v>88</v>
      </c>
      <c r="H5" s="91">
        <v>3</v>
      </c>
      <c r="I5" s="90">
        <v>190</v>
      </c>
      <c r="J5" s="91">
        <v>1</v>
      </c>
      <c r="K5" s="90" t="s">
        <v>92</v>
      </c>
      <c r="L5" s="91">
        <v>1</v>
      </c>
      <c r="M5" s="90" t="s">
        <v>92</v>
      </c>
      <c r="N5" s="91" t="s">
        <v>5</v>
      </c>
      <c r="O5" s="90" t="s">
        <v>5</v>
      </c>
      <c r="P5" s="91" t="s">
        <v>5</v>
      </c>
      <c r="Q5" s="90" t="s">
        <v>5</v>
      </c>
      <c r="R5" s="91" t="s">
        <v>5</v>
      </c>
      <c r="S5" s="90" t="s">
        <v>5</v>
      </c>
      <c r="T5" s="91" t="s">
        <v>5</v>
      </c>
      <c r="U5" s="90" t="s">
        <v>5</v>
      </c>
      <c r="V5" s="91" t="s">
        <v>5</v>
      </c>
      <c r="W5" s="90" t="s">
        <v>5</v>
      </c>
      <c r="X5" s="91" t="s">
        <v>5</v>
      </c>
      <c r="Y5" s="90" t="s">
        <v>5</v>
      </c>
    </row>
    <row r="6" spans="1:25">
      <c r="A6" s="90" t="s">
        <v>48</v>
      </c>
      <c r="B6" s="91">
        <v>509</v>
      </c>
      <c r="C6" s="90" t="s">
        <v>92</v>
      </c>
      <c r="D6" s="91">
        <v>466</v>
      </c>
      <c r="E6" s="90">
        <v>1874</v>
      </c>
      <c r="F6" s="91">
        <v>19</v>
      </c>
      <c r="G6" s="90">
        <v>619</v>
      </c>
      <c r="H6" s="91">
        <v>15</v>
      </c>
      <c r="I6" s="90">
        <v>872</v>
      </c>
      <c r="J6" s="91" t="s">
        <v>5</v>
      </c>
      <c r="K6" s="90" t="s">
        <v>5</v>
      </c>
      <c r="L6" s="91">
        <v>3</v>
      </c>
      <c r="M6" s="90">
        <v>885</v>
      </c>
      <c r="N6" s="91">
        <v>6</v>
      </c>
      <c r="O6" s="90" t="s">
        <v>5</v>
      </c>
      <c r="P6" s="91">
        <v>5</v>
      </c>
      <c r="Q6" s="90" t="s">
        <v>92</v>
      </c>
      <c r="R6" s="91">
        <v>1</v>
      </c>
      <c r="S6" s="90" t="s">
        <v>92</v>
      </c>
      <c r="T6" s="91" t="s">
        <v>5</v>
      </c>
      <c r="U6" s="90" t="s">
        <v>5</v>
      </c>
      <c r="V6" s="91" t="s">
        <v>5</v>
      </c>
      <c r="W6" s="90" t="s">
        <v>5</v>
      </c>
      <c r="X6" s="91">
        <v>1</v>
      </c>
      <c r="Y6" s="90" t="s">
        <v>92</v>
      </c>
    </row>
    <row r="7" spans="1:25">
      <c r="A7" s="90" t="s">
        <v>39</v>
      </c>
      <c r="B7" s="91">
        <v>752</v>
      </c>
      <c r="C7" s="90">
        <v>109316</v>
      </c>
      <c r="D7" s="91">
        <v>632</v>
      </c>
      <c r="E7" s="90">
        <v>3674</v>
      </c>
      <c r="F7" s="91">
        <v>33</v>
      </c>
      <c r="G7" s="90">
        <v>1076</v>
      </c>
      <c r="H7" s="91">
        <v>7</v>
      </c>
      <c r="I7" s="90">
        <v>478</v>
      </c>
      <c r="J7" s="91">
        <v>4</v>
      </c>
      <c r="K7" s="90">
        <v>523</v>
      </c>
      <c r="L7" s="91">
        <v>9</v>
      </c>
      <c r="M7" s="90">
        <v>3138</v>
      </c>
      <c r="N7" s="91">
        <v>67</v>
      </c>
      <c r="O7" s="90">
        <v>55351</v>
      </c>
      <c r="P7" s="91">
        <v>30</v>
      </c>
      <c r="Q7" s="90" t="s">
        <v>92</v>
      </c>
      <c r="R7" s="91">
        <v>37</v>
      </c>
      <c r="S7" s="90" t="s">
        <v>92</v>
      </c>
      <c r="T7" s="91">
        <v>27</v>
      </c>
      <c r="U7" s="90">
        <v>32651</v>
      </c>
      <c r="V7" s="91">
        <v>7</v>
      </c>
      <c r="W7" s="90" t="s">
        <v>92</v>
      </c>
      <c r="X7" s="91">
        <v>3</v>
      </c>
      <c r="Y7" s="90">
        <v>22700</v>
      </c>
    </row>
    <row r="8" spans="1:25">
      <c r="A8" s="90" t="s">
        <v>53</v>
      </c>
      <c r="B8" s="91">
        <v>1437</v>
      </c>
      <c r="C8" s="90">
        <v>111893</v>
      </c>
      <c r="D8" s="91">
        <v>1228</v>
      </c>
      <c r="E8" s="90">
        <v>6370</v>
      </c>
      <c r="F8" s="91">
        <v>95</v>
      </c>
      <c r="G8" s="90">
        <v>3117</v>
      </c>
      <c r="H8" s="91">
        <v>52</v>
      </c>
      <c r="I8" s="90">
        <v>3446</v>
      </c>
      <c r="J8" s="91">
        <v>39</v>
      </c>
      <c r="K8" s="90">
        <v>5041</v>
      </c>
      <c r="L8" s="91">
        <v>11</v>
      </c>
      <c r="M8" s="90">
        <v>3626</v>
      </c>
      <c r="N8" s="91">
        <v>12</v>
      </c>
      <c r="O8" s="90">
        <v>2570</v>
      </c>
      <c r="P8" s="91">
        <v>4</v>
      </c>
      <c r="Q8" s="90">
        <v>2570</v>
      </c>
      <c r="R8" s="91">
        <v>8</v>
      </c>
      <c r="S8" s="90">
        <v>87723</v>
      </c>
      <c r="T8" s="91">
        <v>4</v>
      </c>
      <c r="U8" s="90" t="s">
        <v>92</v>
      </c>
      <c r="V8" s="91">
        <v>2</v>
      </c>
      <c r="W8" s="90" t="s">
        <v>92</v>
      </c>
      <c r="X8" s="91">
        <v>2</v>
      </c>
      <c r="Y8" s="90" t="s">
        <v>92</v>
      </c>
    </row>
    <row r="9" spans="1:25">
      <c r="A9" s="90" t="s">
        <v>46</v>
      </c>
      <c r="B9" s="91">
        <v>1001</v>
      </c>
      <c r="C9" s="90">
        <v>727301</v>
      </c>
      <c r="D9" s="91">
        <v>887</v>
      </c>
      <c r="E9" s="90">
        <v>5322</v>
      </c>
      <c r="F9" s="91">
        <v>55</v>
      </c>
      <c r="G9" s="90">
        <v>1799</v>
      </c>
      <c r="H9" s="91">
        <v>23</v>
      </c>
      <c r="I9" s="90">
        <v>1566</v>
      </c>
      <c r="J9" s="91">
        <v>12</v>
      </c>
      <c r="K9" s="90">
        <v>1566</v>
      </c>
      <c r="L9" s="91">
        <v>6</v>
      </c>
      <c r="M9" s="90">
        <v>2076</v>
      </c>
      <c r="N9" s="91">
        <v>18</v>
      </c>
      <c r="O9" s="90">
        <v>714972</v>
      </c>
      <c r="P9" s="91" t="s">
        <v>5</v>
      </c>
      <c r="Q9" s="90" t="s">
        <v>5</v>
      </c>
      <c r="R9" s="91">
        <v>18</v>
      </c>
      <c r="S9" s="90">
        <v>714972</v>
      </c>
      <c r="T9" s="91">
        <v>3</v>
      </c>
      <c r="U9" s="90">
        <v>4112</v>
      </c>
      <c r="V9" s="91">
        <v>4</v>
      </c>
      <c r="W9" s="90">
        <v>12034</v>
      </c>
      <c r="X9" s="91">
        <v>11</v>
      </c>
      <c r="Y9" s="90">
        <v>698826</v>
      </c>
    </row>
    <row r="10" spans="1:25">
      <c r="A10" s="90" t="s">
        <v>11</v>
      </c>
      <c r="B10" s="91">
        <v>318</v>
      </c>
      <c r="C10" s="90">
        <v>4737</v>
      </c>
      <c r="D10" s="91">
        <v>283</v>
      </c>
      <c r="E10" s="90">
        <v>2225</v>
      </c>
      <c r="F10" s="91">
        <v>24</v>
      </c>
      <c r="G10" s="90">
        <v>825</v>
      </c>
      <c r="H10" s="91">
        <v>2</v>
      </c>
      <c r="I10" s="90" t="s">
        <v>92</v>
      </c>
      <c r="J10" s="91">
        <v>6</v>
      </c>
      <c r="K10" s="90" t="s">
        <v>92</v>
      </c>
      <c r="L10" s="91">
        <v>3</v>
      </c>
      <c r="M10" s="90">
        <v>840</v>
      </c>
      <c r="N10" s="91" t="s">
        <v>5</v>
      </c>
      <c r="O10" s="90" t="s">
        <v>5</v>
      </c>
      <c r="P10" s="91" t="s">
        <v>5</v>
      </c>
      <c r="Q10" s="90" t="s">
        <v>5</v>
      </c>
      <c r="R10" s="91" t="s">
        <v>5</v>
      </c>
      <c r="S10" s="90" t="s">
        <v>5</v>
      </c>
      <c r="T10" s="91" t="s">
        <v>5</v>
      </c>
      <c r="U10" s="90" t="s">
        <v>5</v>
      </c>
      <c r="V10" s="91" t="s">
        <v>5</v>
      </c>
      <c r="W10" s="90" t="s">
        <v>5</v>
      </c>
      <c r="X10" s="91" t="s">
        <v>5</v>
      </c>
      <c r="Y10" s="90" t="s">
        <v>5</v>
      </c>
    </row>
    <row r="11" spans="1:25">
      <c r="A11" s="90" t="s">
        <v>15</v>
      </c>
      <c r="B11" s="91">
        <v>59</v>
      </c>
      <c r="C11" s="90">
        <v>5891</v>
      </c>
      <c r="D11" s="91">
        <v>34</v>
      </c>
      <c r="E11" s="90" t="s">
        <v>92</v>
      </c>
      <c r="F11" s="91">
        <v>13</v>
      </c>
      <c r="G11" s="90">
        <v>465</v>
      </c>
      <c r="H11" s="91">
        <v>6</v>
      </c>
      <c r="I11" s="90" t="s">
        <v>92</v>
      </c>
      <c r="J11" s="91">
        <v>3</v>
      </c>
      <c r="K11" s="90">
        <v>300</v>
      </c>
      <c r="L11" s="91" t="s">
        <v>5</v>
      </c>
      <c r="M11" s="90" t="s">
        <v>5</v>
      </c>
      <c r="N11" s="91">
        <v>3</v>
      </c>
      <c r="O11" s="90" t="s">
        <v>5</v>
      </c>
      <c r="P11" s="91" t="s">
        <v>5</v>
      </c>
      <c r="Q11" s="90" t="s">
        <v>5</v>
      </c>
      <c r="R11" s="91">
        <v>3</v>
      </c>
      <c r="S11" s="90">
        <v>4490</v>
      </c>
      <c r="T11" s="91">
        <v>2</v>
      </c>
      <c r="U11" s="90" t="s">
        <v>92</v>
      </c>
      <c r="V11" s="91">
        <v>1</v>
      </c>
      <c r="W11" s="90" t="s">
        <v>92</v>
      </c>
      <c r="X11" s="91" t="s">
        <v>5</v>
      </c>
      <c r="Y11" s="90" t="s">
        <v>5</v>
      </c>
    </row>
    <row r="12" spans="1:25">
      <c r="A12" s="90" t="s">
        <v>36</v>
      </c>
      <c r="B12" s="91">
        <v>1642</v>
      </c>
      <c r="C12" s="90">
        <v>14915</v>
      </c>
      <c r="D12" s="91">
        <v>1530</v>
      </c>
      <c r="E12" s="90">
        <v>5906</v>
      </c>
      <c r="F12" s="91">
        <v>68</v>
      </c>
      <c r="G12" s="90">
        <v>2252</v>
      </c>
      <c r="H12" s="91">
        <v>28</v>
      </c>
      <c r="I12" s="90">
        <v>1807</v>
      </c>
      <c r="J12" s="91">
        <v>7</v>
      </c>
      <c r="K12" s="90">
        <v>944</v>
      </c>
      <c r="L12" s="91">
        <v>6</v>
      </c>
      <c r="M12" s="90">
        <v>1786</v>
      </c>
      <c r="N12" s="91">
        <v>3</v>
      </c>
      <c r="O12" s="90">
        <v>2220</v>
      </c>
      <c r="P12" s="91">
        <v>3</v>
      </c>
      <c r="Q12" s="90">
        <v>2220</v>
      </c>
      <c r="R12" s="91" t="s">
        <v>5</v>
      </c>
      <c r="S12" s="90" t="s">
        <v>5</v>
      </c>
      <c r="T12" s="91" t="s">
        <v>5</v>
      </c>
      <c r="U12" s="90" t="s">
        <v>5</v>
      </c>
      <c r="V12" s="91" t="s">
        <v>5</v>
      </c>
      <c r="W12" s="90" t="s">
        <v>5</v>
      </c>
      <c r="X12" s="91" t="s">
        <v>5</v>
      </c>
      <c r="Y12" s="90" t="s">
        <v>5</v>
      </c>
    </row>
    <row r="13" spans="1:25">
      <c r="A13" s="90" t="s">
        <v>35</v>
      </c>
      <c r="B13" s="91">
        <v>866</v>
      </c>
      <c r="C13" s="90">
        <v>153733</v>
      </c>
      <c r="D13" s="91">
        <v>704</v>
      </c>
      <c r="E13" s="90">
        <v>4420</v>
      </c>
      <c r="F13" s="91">
        <v>65</v>
      </c>
      <c r="G13" s="90">
        <v>2147</v>
      </c>
      <c r="H13" s="91">
        <v>38</v>
      </c>
      <c r="I13" s="90">
        <v>2816</v>
      </c>
      <c r="J13" s="91">
        <v>19</v>
      </c>
      <c r="K13" s="90">
        <v>2207</v>
      </c>
      <c r="L13" s="91">
        <v>5</v>
      </c>
      <c r="M13" s="90">
        <v>1290</v>
      </c>
      <c r="N13" s="91">
        <v>35</v>
      </c>
      <c r="O13" s="90">
        <v>140853</v>
      </c>
      <c r="P13" s="91">
        <v>6</v>
      </c>
      <c r="Q13" s="90">
        <v>4233</v>
      </c>
      <c r="R13" s="91">
        <v>29</v>
      </c>
      <c r="S13" s="90">
        <v>136620</v>
      </c>
      <c r="T13" s="91">
        <v>4</v>
      </c>
      <c r="U13" s="90">
        <v>4289</v>
      </c>
      <c r="V13" s="91">
        <v>18</v>
      </c>
      <c r="W13" s="90">
        <v>64716</v>
      </c>
      <c r="X13" s="91">
        <v>7</v>
      </c>
      <c r="Y13" s="90">
        <v>67615</v>
      </c>
    </row>
    <row r="14" spans="1:25">
      <c r="A14" s="90" t="s">
        <v>55</v>
      </c>
      <c r="B14" s="91">
        <v>231</v>
      </c>
      <c r="C14" s="90">
        <v>11441</v>
      </c>
      <c r="D14" s="91">
        <v>153</v>
      </c>
      <c r="E14" s="90" t="s">
        <v>92</v>
      </c>
      <c r="F14" s="91">
        <v>33</v>
      </c>
      <c r="G14" s="90">
        <v>1167</v>
      </c>
      <c r="H14" s="91">
        <v>15</v>
      </c>
      <c r="I14" s="90" t="s">
        <v>92</v>
      </c>
      <c r="J14" s="91">
        <v>15</v>
      </c>
      <c r="K14" s="90">
        <v>1925</v>
      </c>
      <c r="L14" s="91">
        <v>11</v>
      </c>
      <c r="M14" s="90">
        <v>3140</v>
      </c>
      <c r="N14" s="91">
        <v>4</v>
      </c>
      <c r="O14" s="90">
        <v>1947</v>
      </c>
      <c r="P14" s="91">
        <v>3</v>
      </c>
      <c r="Q14" s="90">
        <v>1947</v>
      </c>
      <c r="R14" s="91">
        <v>1</v>
      </c>
      <c r="S14" s="90" t="s">
        <v>92</v>
      </c>
      <c r="T14" s="91">
        <v>1</v>
      </c>
      <c r="U14" s="90" t="s">
        <v>92</v>
      </c>
      <c r="V14" s="91" t="s">
        <v>5</v>
      </c>
      <c r="W14" s="90" t="s">
        <v>5</v>
      </c>
      <c r="X14" s="91" t="s">
        <v>5</v>
      </c>
      <c r="Y14" s="90" t="s">
        <v>5</v>
      </c>
    </row>
    <row r="15" spans="1:25">
      <c r="A15" s="90" t="s">
        <v>44</v>
      </c>
      <c r="B15" s="91">
        <v>680</v>
      </c>
      <c r="C15" s="90" t="s">
        <v>92</v>
      </c>
      <c r="D15" s="91">
        <v>597</v>
      </c>
      <c r="E15" s="90">
        <v>3178</v>
      </c>
      <c r="F15" s="91">
        <v>35</v>
      </c>
      <c r="G15" s="90" t="s">
        <v>92</v>
      </c>
      <c r="H15" s="91">
        <v>24</v>
      </c>
      <c r="I15" s="90">
        <v>1529</v>
      </c>
      <c r="J15" s="91">
        <v>8</v>
      </c>
      <c r="K15" s="90">
        <v>976</v>
      </c>
      <c r="L15" s="91">
        <v>7</v>
      </c>
      <c r="M15" s="90" t="s">
        <v>92</v>
      </c>
      <c r="N15" s="91">
        <v>9</v>
      </c>
      <c r="O15" s="90" t="s">
        <v>5</v>
      </c>
      <c r="P15" s="91">
        <v>6</v>
      </c>
      <c r="Q15" s="90" t="s">
        <v>92</v>
      </c>
      <c r="R15" s="91">
        <v>3</v>
      </c>
      <c r="S15" s="90" t="s">
        <v>92</v>
      </c>
      <c r="T15" s="91">
        <v>1</v>
      </c>
      <c r="U15" s="90" t="s">
        <v>92</v>
      </c>
      <c r="V15" s="91">
        <v>1</v>
      </c>
      <c r="W15" s="90" t="s">
        <v>92</v>
      </c>
      <c r="X15" s="91">
        <v>1</v>
      </c>
      <c r="Y15" s="90" t="s">
        <v>92</v>
      </c>
    </row>
    <row r="16" spans="1:25">
      <c r="A16" s="90" t="s">
        <v>22</v>
      </c>
      <c r="B16" s="91">
        <v>2045</v>
      </c>
      <c r="C16" s="90">
        <v>4630796</v>
      </c>
      <c r="D16" s="91">
        <v>733</v>
      </c>
      <c r="E16" s="90">
        <v>5464</v>
      </c>
      <c r="F16" s="91">
        <v>136</v>
      </c>
      <c r="G16" s="90">
        <v>4745</v>
      </c>
      <c r="H16" s="91">
        <v>122</v>
      </c>
      <c r="I16" s="90">
        <v>8393</v>
      </c>
      <c r="J16" s="91">
        <v>90</v>
      </c>
      <c r="K16" s="90">
        <v>13027</v>
      </c>
      <c r="L16" s="91">
        <v>148</v>
      </c>
      <c r="M16" s="90">
        <v>46466</v>
      </c>
      <c r="N16" s="91">
        <v>816</v>
      </c>
      <c r="O16" s="90">
        <v>4552701</v>
      </c>
      <c r="P16" s="91">
        <v>144</v>
      </c>
      <c r="Q16" s="90">
        <v>100243</v>
      </c>
      <c r="R16" s="91">
        <v>672</v>
      </c>
      <c r="S16" s="90">
        <v>4452458</v>
      </c>
      <c r="T16" s="91">
        <v>160</v>
      </c>
      <c r="U16" s="90">
        <v>225740</v>
      </c>
      <c r="V16" s="91">
        <v>265</v>
      </c>
      <c r="W16" s="90">
        <v>838119</v>
      </c>
      <c r="X16" s="91">
        <v>247</v>
      </c>
      <c r="Y16" s="90">
        <v>3388599</v>
      </c>
    </row>
    <row r="17" spans="1:25">
      <c r="A17" s="90" t="s">
        <v>21</v>
      </c>
      <c r="B17" s="91">
        <v>2757</v>
      </c>
      <c r="C17" s="90">
        <v>3747352</v>
      </c>
      <c r="D17" s="91">
        <v>1344</v>
      </c>
      <c r="E17" s="90">
        <v>8815</v>
      </c>
      <c r="F17" s="91">
        <v>169</v>
      </c>
      <c r="G17" s="90">
        <v>5826</v>
      </c>
      <c r="H17" s="91">
        <v>137</v>
      </c>
      <c r="I17" s="90">
        <v>8936</v>
      </c>
      <c r="J17" s="91">
        <v>103</v>
      </c>
      <c r="K17" s="90">
        <v>14289</v>
      </c>
      <c r="L17" s="91">
        <v>194</v>
      </c>
      <c r="M17" s="90">
        <v>65454</v>
      </c>
      <c r="N17" s="91">
        <v>810</v>
      </c>
      <c r="O17" s="90">
        <v>3644032</v>
      </c>
      <c r="P17" s="91">
        <v>178</v>
      </c>
      <c r="Q17" s="90">
        <v>120158</v>
      </c>
      <c r="R17" s="91">
        <v>632</v>
      </c>
      <c r="S17" s="90">
        <v>3523874</v>
      </c>
      <c r="T17" s="91">
        <v>171</v>
      </c>
      <c r="U17" s="90">
        <v>227072</v>
      </c>
      <c r="V17" s="91">
        <v>255</v>
      </c>
      <c r="W17" s="90">
        <v>822536</v>
      </c>
      <c r="X17" s="91">
        <v>206</v>
      </c>
      <c r="Y17" s="90">
        <v>2474266</v>
      </c>
    </row>
    <row r="18" spans="1:25">
      <c r="A18" s="90" t="s">
        <v>23</v>
      </c>
      <c r="B18" s="91">
        <v>6266</v>
      </c>
      <c r="C18" s="90">
        <v>20455666</v>
      </c>
      <c r="D18" s="91">
        <v>678</v>
      </c>
      <c r="E18" s="90">
        <v>5082</v>
      </c>
      <c r="F18" s="91">
        <v>144</v>
      </c>
      <c r="G18" s="90">
        <v>4910</v>
      </c>
      <c r="H18" s="91">
        <v>160</v>
      </c>
      <c r="I18" s="90">
        <v>11581</v>
      </c>
      <c r="J18" s="91">
        <v>197</v>
      </c>
      <c r="K18" s="90">
        <v>27911</v>
      </c>
      <c r="L18" s="91">
        <v>588</v>
      </c>
      <c r="M18" s="90">
        <v>195683</v>
      </c>
      <c r="N18" s="91">
        <v>4499</v>
      </c>
      <c r="O18" s="90">
        <v>20210499</v>
      </c>
      <c r="P18" s="91">
        <v>684</v>
      </c>
      <c r="Q18" s="90">
        <v>476951</v>
      </c>
      <c r="R18" s="91">
        <v>3815</v>
      </c>
      <c r="S18" s="90">
        <v>19733548</v>
      </c>
      <c r="T18" s="91">
        <v>980</v>
      </c>
      <c r="U18" s="90">
        <v>1341416</v>
      </c>
      <c r="V18" s="91">
        <v>1795</v>
      </c>
      <c r="W18" s="90">
        <v>5722289</v>
      </c>
      <c r="X18" s="91">
        <v>1040</v>
      </c>
      <c r="Y18" s="90">
        <v>12669843</v>
      </c>
    </row>
    <row r="19" spans="1:25">
      <c r="A19" s="90" t="s">
        <v>28</v>
      </c>
      <c r="B19" s="91">
        <v>1010</v>
      </c>
      <c r="C19" s="90">
        <v>1886197</v>
      </c>
      <c r="D19" s="91">
        <v>659</v>
      </c>
      <c r="E19" s="90">
        <v>4269</v>
      </c>
      <c r="F19" s="91">
        <v>85</v>
      </c>
      <c r="G19" s="90">
        <v>3068</v>
      </c>
      <c r="H19" s="91">
        <v>57</v>
      </c>
      <c r="I19" s="90">
        <v>3738</v>
      </c>
      <c r="J19" s="91">
        <v>28</v>
      </c>
      <c r="K19" s="90">
        <v>4104</v>
      </c>
      <c r="L19" s="91">
        <v>32</v>
      </c>
      <c r="M19" s="90">
        <v>9747</v>
      </c>
      <c r="N19" s="91">
        <v>149</v>
      </c>
      <c r="O19" s="90">
        <v>1861271</v>
      </c>
      <c r="P19" s="91">
        <v>31</v>
      </c>
      <c r="Q19" s="90">
        <v>21168</v>
      </c>
      <c r="R19" s="91">
        <v>118</v>
      </c>
      <c r="S19" s="90">
        <v>1840103</v>
      </c>
      <c r="T19" s="91">
        <v>36</v>
      </c>
      <c r="U19" s="90">
        <v>50764</v>
      </c>
      <c r="V19" s="91">
        <v>37</v>
      </c>
      <c r="W19" s="90">
        <v>114756</v>
      </c>
      <c r="X19" s="91">
        <v>45</v>
      </c>
      <c r="Y19" s="90">
        <v>1674583</v>
      </c>
    </row>
    <row r="20" spans="1:25">
      <c r="A20" s="90" t="s">
        <v>32</v>
      </c>
      <c r="B20" s="91">
        <v>1284</v>
      </c>
      <c r="C20" s="90">
        <v>313360</v>
      </c>
      <c r="D20" s="91">
        <v>1057</v>
      </c>
      <c r="E20" s="90">
        <v>5957</v>
      </c>
      <c r="F20" s="91">
        <v>63</v>
      </c>
      <c r="G20" s="90" t="s">
        <v>92</v>
      </c>
      <c r="H20" s="91">
        <v>34</v>
      </c>
      <c r="I20" s="90" t="s">
        <v>92</v>
      </c>
      <c r="J20" s="91">
        <v>47</v>
      </c>
      <c r="K20" s="90">
        <v>6243</v>
      </c>
      <c r="L20" s="91">
        <v>22</v>
      </c>
      <c r="M20" s="90">
        <v>6856</v>
      </c>
      <c r="N20" s="91">
        <v>61</v>
      </c>
      <c r="O20" s="90">
        <v>289849</v>
      </c>
      <c r="P20" s="91">
        <v>23</v>
      </c>
      <c r="Q20" s="90">
        <v>15571</v>
      </c>
      <c r="R20" s="91">
        <v>38</v>
      </c>
      <c r="S20" s="90">
        <v>274278</v>
      </c>
      <c r="T20" s="91">
        <v>10</v>
      </c>
      <c r="U20" s="90">
        <v>13610</v>
      </c>
      <c r="V20" s="91">
        <v>16</v>
      </c>
      <c r="W20" s="90">
        <v>54008</v>
      </c>
      <c r="X20" s="91">
        <v>12</v>
      </c>
      <c r="Y20" s="90">
        <v>206660</v>
      </c>
    </row>
    <row r="21" spans="1:25">
      <c r="A21" s="90" t="s">
        <v>40</v>
      </c>
      <c r="B21" s="91">
        <v>658</v>
      </c>
      <c r="C21" s="90">
        <v>6806</v>
      </c>
      <c r="D21" s="91">
        <v>594</v>
      </c>
      <c r="E21" s="90">
        <v>3548</v>
      </c>
      <c r="F21" s="91">
        <v>46</v>
      </c>
      <c r="G21" s="90">
        <v>1454</v>
      </c>
      <c r="H21" s="91">
        <v>14</v>
      </c>
      <c r="I21" s="90">
        <v>902</v>
      </c>
      <c r="J21" s="91">
        <v>2</v>
      </c>
      <c r="K21" s="90" t="s">
        <v>92</v>
      </c>
      <c r="L21" s="91">
        <v>2</v>
      </c>
      <c r="M21" s="90" t="s">
        <v>92</v>
      </c>
      <c r="N21" s="91" t="s">
        <v>5</v>
      </c>
      <c r="O21" s="90" t="s">
        <v>5</v>
      </c>
      <c r="P21" s="91" t="s">
        <v>5</v>
      </c>
      <c r="Q21" s="90" t="s">
        <v>5</v>
      </c>
      <c r="R21" s="91" t="s">
        <v>5</v>
      </c>
      <c r="S21" s="90" t="s">
        <v>5</v>
      </c>
      <c r="T21" s="91" t="s">
        <v>5</v>
      </c>
      <c r="U21" s="90" t="s">
        <v>5</v>
      </c>
      <c r="V21" s="91" t="s">
        <v>5</v>
      </c>
      <c r="W21" s="90" t="s">
        <v>5</v>
      </c>
      <c r="X21" s="91" t="s">
        <v>5</v>
      </c>
      <c r="Y21" s="90" t="s">
        <v>5</v>
      </c>
    </row>
    <row r="22" spans="1:25">
      <c r="A22" s="90" t="s">
        <v>6</v>
      </c>
      <c r="B22" s="91">
        <v>752</v>
      </c>
      <c r="C22" s="90">
        <v>8923</v>
      </c>
      <c r="D22" s="91">
        <v>683</v>
      </c>
      <c r="E22" s="90">
        <v>3733</v>
      </c>
      <c r="F22" s="91">
        <v>47</v>
      </c>
      <c r="G22" s="90">
        <v>1767</v>
      </c>
      <c r="H22" s="91">
        <v>13</v>
      </c>
      <c r="I22" s="90">
        <v>841</v>
      </c>
      <c r="J22" s="91">
        <v>4</v>
      </c>
      <c r="K22" s="90" t="s">
        <v>92</v>
      </c>
      <c r="L22" s="91">
        <v>3</v>
      </c>
      <c r="M22" s="90">
        <v>670</v>
      </c>
      <c r="N22" s="91">
        <v>2</v>
      </c>
      <c r="O22" s="90" t="s">
        <v>5</v>
      </c>
      <c r="P22" s="91">
        <v>2</v>
      </c>
      <c r="Q22" s="90" t="s">
        <v>92</v>
      </c>
      <c r="R22" s="91" t="s">
        <v>5</v>
      </c>
      <c r="S22" s="90" t="s">
        <v>5</v>
      </c>
      <c r="T22" s="91" t="s">
        <v>5</v>
      </c>
      <c r="U22" s="90" t="s">
        <v>5</v>
      </c>
      <c r="V22" s="91" t="s">
        <v>5</v>
      </c>
      <c r="W22" s="90" t="s">
        <v>5</v>
      </c>
      <c r="X22" s="91" t="s">
        <v>5</v>
      </c>
      <c r="Y22" s="90" t="s">
        <v>5</v>
      </c>
    </row>
    <row r="23" spans="1:25">
      <c r="A23" s="90" t="s">
        <v>16</v>
      </c>
      <c r="B23" s="91">
        <v>333</v>
      </c>
      <c r="C23" s="90">
        <v>19869</v>
      </c>
      <c r="D23" s="91">
        <v>281</v>
      </c>
      <c r="E23" s="90">
        <v>1500</v>
      </c>
      <c r="F23" s="91">
        <v>20</v>
      </c>
      <c r="G23" s="90">
        <v>691</v>
      </c>
      <c r="H23" s="91">
        <v>14</v>
      </c>
      <c r="I23" s="90">
        <v>934</v>
      </c>
      <c r="J23" s="91">
        <v>4</v>
      </c>
      <c r="K23" s="90" t="s">
        <v>92</v>
      </c>
      <c r="L23" s="91">
        <v>7</v>
      </c>
      <c r="M23" s="90">
        <v>2400</v>
      </c>
      <c r="N23" s="91">
        <v>7</v>
      </c>
      <c r="O23" s="90">
        <v>13010</v>
      </c>
      <c r="P23" s="91">
        <v>1</v>
      </c>
      <c r="Q23" s="90" t="s">
        <v>92</v>
      </c>
      <c r="R23" s="91">
        <v>6</v>
      </c>
      <c r="S23" s="90">
        <v>13010</v>
      </c>
      <c r="T23" s="91">
        <v>3</v>
      </c>
      <c r="U23" s="90">
        <v>4810</v>
      </c>
      <c r="V23" s="91">
        <v>3</v>
      </c>
      <c r="W23" s="90">
        <v>8200</v>
      </c>
      <c r="X23" s="91" t="s">
        <v>5</v>
      </c>
      <c r="Y23" s="90" t="s">
        <v>5</v>
      </c>
    </row>
    <row r="24" spans="1:25">
      <c r="A24" s="90" t="s">
        <v>9</v>
      </c>
      <c r="B24" s="91">
        <v>478</v>
      </c>
      <c r="C24" s="90">
        <v>11151</v>
      </c>
      <c r="D24" s="91">
        <v>379</v>
      </c>
      <c r="E24" s="90">
        <v>2254</v>
      </c>
      <c r="F24" s="91">
        <v>42</v>
      </c>
      <c r="G24" s="90" t="s">
        <v>92</v>
      </c>
      <c r="H24" s="91">
        <v>31</v>
      </c>
      <c r="I24" s="90">
        <v>2083</v>
      </c>
      <c r="J24" s="91">
        <v>14</v>
      </c>
      <c r="K24" s="90">
        <v>1770</v>
      </c>
      <c r="L24" s="91">
        <v>10</v>
      </c>
      <c r="M24" s="90">
        <v>2066</v>
      </c>
      <c r="N24" s="91">
        <v>2</v>
      </c>
      <c r="O24" s="90" t="s">
        <v>5</v>
      </c>
      <c r="P24" s="91">
        <v>2</v>
      </c>
      <c r="Q24" s="90" t="s">
        <v>92</v>
      </c>
      <c r="R24" s="91" t="s">
        <v>5</v>
      </c>
      <c r="S24" s="90" t="s">
        <v>5</v>
      </c>
      <c r="T24" s="91" t="s">
        <v>5</v>
      </c>
      <c r="U24" s="90" t="s">
        <v>5</v>
      </c>
      <c r="V24" s="91" t="s">
        <v>5</v>
      </c>
      <c r="W24" s="90" t="s">
        <v>5</v>
      </c>
      <c r="X24" s="91" t="s">
        <v>5</v>
      </c>
      <c r="Y24" s="90" t="s">
        <v>5</v>
      </c>
    </row>
    <row r="25" spans="1:25">
      <c r="A25" s="90" t="s">
        <v>17</v>
      </c>
      <c r="B25" s="91">
        <v>2198</v>
      </c>
      <c r="C25" s="90">
        <v>1099478</v>
      </c>
      <c r="D25" s="91">
        <v>1658</v>
      </c>
      <c r="E25" s="90">
        <v>9907</v>
      </c>
      <c r="F25" s="91">
        <v>138</v>
      </c>
      <c r="G25" s="90">
        <v>4580</v>
      </c>
      <c r="H25" s="91">
        <v>69</v>
      </c>
      <c r="I25" s="90">
        <v>4613</v>
      </c>
      <c r="J25" s="91">
        <v>57</v>
      </c>
      <c r="K25" s="90">
        <v>7689</v>
      </c>
      <c r="L25" s="91">
        <v>51</v>
      </c>
      <c r="M25" s="90">
        <v>16534</v>
      </c>
      <c r="N25" s="91">
        <v>225</v>
      </c>
      <c r="O25" s="90">
        <v>1056155</v>
      </c>
      <c r="P25" s="91">
        <v>43</v>
      </c>
      <c r="Q25" s="90">
        <v>28172</v>
      </c>
      <c r="R25" s="91">
        <v>182</v>
      </c>
      <c r="S25" s="90">
        <v>1027983</v>
      </c>
      <c r="T25" s="91">
        <v>67</v>
      </c>
      <c r="U25" s="90">
        <v>90682</v>
      </c>
      <c r="V25" s="91">
        <v>68</v>
      </c>
      <c r="W25" s="90">
        <v>215980</v>
      </c>
      <c r="X25" s="91">
        <v>47</v>
      </c>
      <c r="Y25" s="90">
        <v>721321</v>
      </c>
    </row>
    <row r="26" spans="1:25">
      <c r="A26" s="90" t="s">
        <v>19</v>
      </c>
      <c r="B26" s="91">
        <v>3355</v>
      </c>
      <c r="C26" s="90">
        <v>7606785</v>
      </c>
      <c r="D26" s="91">
        <v>941</v>
      </c>
      <c r="E26" s="90">
        <v>6592</v>
      </c>
      <c r="F26" s="91">
        <v>128</v>
      </c>
      <c r="G26" s="90">
        <v>4567</v>
      </c>
      <c r="H26" s="91">
        <v>102</v>
      </c>
      <c r="I26" s="90">
        <v>7292</v>
      </c>
      <c r="J26" s="91">
        <v>116</v>
      </c>
      <c r="K26" s="90">
        <v>15573</v>
      </c>
      <c r="L26" s="91">
        <v>248</v>
      </c>
      <c r="M26" s="90">
        <v>80896</v>
      </c>
      <c r="N26" s="91">
        <v>1820</v>
      </c>
      <c r="O26" s="90">
        <v>7491865</v>
      </c>
      <c r="P26" s="91">
        <v>272</v>
      </c>
      <c r="Q26" s="90">
        <v>197715</v>
      </c>
      <c r="R26" s="91">
        <v>1548</v>
      </c>
      <c r="S26" s="90">
        <v>7294150</v>
      </c>
      <c r="T26" s="91">
        <v>336</v>
      </c>
      <c r="U26" s="90">
        <v>461003</v>
      </c>
      <c r="V26" s="91">
        <v>888</v>
      </c>
      <c r="W26" s="90">
        <v>2822844</v>
      </c>
      <c r="X26" s="91">
        <v>324</v>
      </c>
      <c r="Y26" s="90">
        <v>4010303</v>
      </c>
    </row>
    <row r="27" spans="1:25">
      <c r="A27" s="90" t="s">
        <v>38</v>
      </c>
      <c r="B27" s="91">
        <v>540</v>
      </c>
      <c r="C27" s="90">
        <v>401898</v>
      </c>
      <c r="D27" s="91">
        <v>454</v>
      </c>
      <c r="E27" s="90">
        <v>2607</v>
      </c>
      <c r="F27" s="91">
        <v>33</v>
      </c>
      <c r="G27" s="90">
        <v>1177</v>
      </c>
      <c r="H27" s="91">
        <v>6</v>
      </c>
      <c r="I27" s="90">
        <v>394</v>
      </c>
      <c r="J27" s="91">
        <v>7</v>
      </c>
      <c r="K27" s="90">
        <v>794</v>
      </c>
      <c r="L27" s="91" t="s">
        <v>5</v>
      </c>
      <c r="M27" s="90" t="s">
        <v>5</v>
      </c>
      <c r="N27" s="91">
        <v>40</v>
      </c>
      <c r="O27" s="90">
        <v>396926</v>
      </c>
      <c r="P27" s="91">
        <v>4</v>
      </c>
      <c r="Q27" s="90">
        <v>3302</v>
      </c>
      <c r="R27" s="91">
        <v>36</v>
      </c>
      <c r="S27" s="90">
        <v>393624</v>
      </c>
      <c r="T27" s="91" t="s">
        <v>5</v>
      </c>
      <c r="U27" s="90" t="s">
        <v>5</v>
      </c>
      <c r="V27" s="91">
        <v>13</v>
      </c>
      <c r="W27" s="90">
        <v>47068</v>
      </c>
      <c r="X27" s="91">
        <v>23</v>
      </c>
      <c r="Y27" s="90">
        <v>346556</v>
      </c>
    </row>
    <row r="28" spans="1:25">
      <c r="A28" s="90" t="s">
        <v>24</v>
      </c>
      <c r="B28" s="91">
        <v>2128</v>
      </c>
      <c r="C28" s="90">
        <v>2774597</v>
      </c>
      <c r="D28" s="91">
        <v>1412</v>
      </c>
      <c r="E28" s="90">
        <v>9264</v>
      </c>
      <c r="F28" s="91">
        <v>131</v>
      </c>
      <c r="G28" s="90">
        <v>4364</v>
      </c>
      <c r="H28" s="91">
        <v>120</v>
      </c>
      <c r="I28" s="90">
        <v>8216</v>
      </c>
      <c r="J28" s="91">
        <v>77</v>
      </c>
      <c r="K28" s="90">
        <v>10627</v>
      </c>
      <c r="L28" s="91">
        <v>67</v>
      </c>
      <c r="M28" s="90">
        <v>22085</v>
      </c>
      <c r="N28" s="91">
        <v>321</v>
      </c>
      <c r="O28" s="90">
        <v>2720041</v>
      </c>
      <c r="P28" s="91">
        <v>49</v>
      </c>
      <c r="Q28" s="90">
        <v>34347</v>
      </c>
      <c r="R28" s="91">
        <v>272</v>
      </c>
      <c r="S28" s="90">
        <v>2685694</v>
      </c>
      <c r="T28" s="91">
        <v>68</v>
      </c>
      <c r="U28" s="90">
        <v>97669</v>
      </c>
      <c r="V28" s="91">
        <v>121</v>
      </c>
      <c r="W28" s="90">
        <v>376459</v>
      </c>
      <c r="X28" s="91">
        <v>83</v>
      </c>
      <c r="Y28" s="90">
        <v>2211566</v>
      </c>
    </row>
    <row r="29" spans="1:25">
      <c r="A29" s="90" t="s">
        <v>43</v>
      </c>
      <c r="B29" s="91">
        <v>406</v>
      </c>
      <c r="C29" s="90">
        <v>173953</v>
      </c>
      <c r="D29" s="91">
        <v>323</v>
      </c>
      <c r="E29" s="90">
        <v>2048</v>
      </c>
      <c r="F29" s="91">
        <v>26</v>
      </c>
      <c r="G29" s="90">
        <v>906</v>
      </c>
      <c r="H29" s="91">
        <v>11</v>
      </c>
      <c r="I29" s="90">
        <v>708</v>
      </c>
      <c r="J29" s="91">
        <v>6</v>
      </c>
      <c r="K29" s="90">
        <v>712</v>
      </c>
      <c r="L29" s="91">
        <v>3</v>
      </c>
      <c r="M29" s="90" t="s">
        <v>92</v>
      </c>
      <c r="N29" s="91">
        <v>37</v>
      </c>
      <c r="O29" s="90">
        <v>167408</v>
      </c>
      <c r="P29" s="91">
        <v>2</v>
      </c>
      <c r="Q29" s="90" t="s">
        <v>92</v>
      </c>
      <c r="R29" s="91">
        <v>35</v>
      </c>
      <c r="S29" s="90">
        <v>167408</v>
      </c>
      <c r="T29" s="91" t="s">
        <v>5</v>
      </c>
      <c r="U29" s="90" t="s">
        <v>5</v>
      </c>
      <c r="V29" s="91">
        <v>22</v>
      </c>
      <c r="W29" s="90">
        <v>83534</v>
      </c>
      <c r="X29" s="91">
        <v>13</v>
      </c>
      <c r="Y29" s="90">
        <v>83874</v>
      </c>
    </row>
    <row r="30" spans="1:25">
      <c r="A30" s="90" t="s">
        <v>27</v>
      </c>
      <c r="B30" s="91">
        <v>1476</v>
      </c>
      <c r="C30" s="90">
        <v>2992576</v>
      </c>
      <c r="D30" s="91">
        <v>451</v>
      </c>
      <c r="E30" s="90">
        <v>3213</v>
      </c>
      <c r="F30" s="91">
        <v>64</v>
      </c>
      <c r="G30" s="90">
        <v>2292</v>
      </c>
      <c r="H30" s="91">
        <v>84</v>
      </c>
      <c r="I30" s="90">
        <v>5784</v>
      </c>
      <c r="J30" s="91">
        <v>98</v>
      </c>
      <c r="K30" s="90">
        <v>14682</v>
      </c>
      <c r="L30" s="91">
        <v>189</v>
      </c>
      <c r="M30" s="90">
        <v>60979</v>
      </c>
      <c r="N30" s="91">
        <v>590</v>
      </c>
      <c r="O30" s="90">
        <v>2905626</v>
      </c>
      <c r="P30" s="91">
        <v>163</v>
      </c>
      <c r="Q30" s="90">
        <v>115961</v>
      </c>
      <c r="R30" s="91">
        <v>427</v>
      </c>
      <c r="S30" s="90">
        <v>2789665</v>
      </c>
      <c r="T30" s="91">
        <v>185</v>
      </c>
      <c r="U30" s="90">
        <v>244950</v>
      </c>
      <c r="V30" s="91">
        <v>143</v>
      </c>
      <c r="W30" s="90">
        <v>440085</v>
      </c>
      <c r="X30" s="91">
        <v>99</v>
      </c>
      <c r="Y30" s="90">
        <v>2104630</v>
      </c>
    </row>
    <row r="31" spans="1:25">
      <c r="A31" s="90" t="s">
        <v>50</v>
      </c>
      <c r="B31" s="91">
        <v>81</v>
      </c>
      <c r="C31" s="90" t="s">
        <v>92</v>
      </c>
      <c r="D31" s="91">
        <v>77</v>
      </c>
      <c r="E31" s="90" t="s">
        <v>92</v>
      </c>
      <c r="F31" s="91">
        <v>1</v>
      </c>
      <c r="G31" s="90" t="s">
        <v>92</v>
      </c>
      <c r="H31" s="91">
        <v>1</v>
      </c>
      <c r="I31" s="90" t="s">
        <v>92</v>
      </c>
      <c r="J31" s="91">
        <v>1</v>
      </c>
      <c r="K31" s="90" t="s">
        <v>92</v>
      </c>
      <c r="L31" s="91" t="s">
        <v>5</v>
      </c>
      <c r="M31" s="90" t="s">
        <v>5</v>
      </c>
      <c r="N31" s="91">
        <v>1</v>
      </c>
      <c r="O31" s="90" t="s">
        <v>5</v>
      </c>
      <c r="P31" s="91" t="s">
        <v>5</v>
      </c>
      <c r="Q31" s="90" t="s">
        <v>5</v>
      </c>
      <c r="R31" s="91">
        <v>1</v>
      </c>
      <c r="S31" s="90" t="s">
        <v>92</v>
      </c>
      <c r="T31" s="91" t="s">
        <v>5</v>
      </c>
      <c r="U31" s="90" t="s">
        <v>5</v>
      </c>
      <c r="V31" s="91">
        <v>1</v>
      </c>
      <c r="W31" s="90" t="s">
        <v>92</v>
      </c>
      <c r="X31" s="91" t="s">
        <v>5</v>
      </c>
      <c r="Y31" s="90" t="s">
        <v>5</v>
      </c>
    </row>
    <row r="32" spans="1:25">
      <c r="A32" s="90" t="s">
        <v>7</v>
      </c>
      <c r="B32" s="91">
        <v>359</v>
      </c>
      <c r="C32" s="90">
        <v>3287</v>
      </c>
      <c r="D32" s="91">
        <v>334</v>
      </c>
      <c r="E32" s="90">
        <v>1908</v>
      </c>
      <c r="F32" s="91">
        <v>18</v>
      </c>
      <c r="G32" s="90">
        <v>626</v>
      </c>
      <c r="H32" s="91">
        <v>5</v>
      </c>
      <c r="I32" s="90" t="s">
        <v>92</v>
      </c>
      <c r="J32" s="91" t="s">
        <v>5</v>
      </c>
      <c r="K32" s="90" t="s">
        <v>5</v>
      </c>
      <c r="L32" s="91">
        <v>2</v>
      </c>
      <c r="M32" s="90" t="s">
        <v>92</v>
      </c>
      <c r="N32" s="91" t="s">
        <v>5</v>
      </c>
      <c r="O32" s="90" t="s">
        <v>5</v>
      </c>
      <c r="P32" s="91" t="s">
        <v>5</v>
      </c>
      <c r="Q32" s="90" t="s">
        <v>5</v>
      </c>
      <c r="R32" s="91" t="s">
        <v>5</v>
      </c>
      <c r="S32" s="90" t="s">
        <v>5</v>
      </c>
      <c r="T32" s="91" t="s">
        <v>5</v>
      </c>
      <c r="U32" s="90" t="s">
        <v>5</v>
      </c>
      <c r="V32" s="91" t="s">
        <v>5</v>
      </c>
      <c r="W32" s="90" t="s">
        <v>5</v>
      </c>
      <c r="X32" s="91" t="s">
        <v>5</v>
      </c>
      <c r="Y32" s="90" t="s">
        <v>5</v>
      </c>
    </row>
    <row r="33" spans="1:25">
      <c r="A33" s="90" t="s">
        <v>13</v>
      </c>
      <c r="B33" s="91">
        <v>298</v>
      </c>
      <c r="C33" s="90">
        <v>7901</v>
      </c>
      <c r="D33" s="91">
        <v>256</v>
      </c>
      <c r="E33" s="90">
        <v>1412</v>
      </c>
      <c r="F33" s="91">
        <v>15</v>
      </c>
      <c r="G33" s="90">
        <v>478</v>
      </c>
      <c r="H33" s="91">
        <v>18</v>
      </c>
      <c r="I33" s="90">
        <v>1267</v>
      </c>
      <c r="J33" s="91">
        <v>2</v>
      </c>
      <c r="K33" s="90" t="s">
        <v>92</v>
      </c>
      <c r="L33" s="91">
        <v>5</v>
      </c>
      <c r="M33" s="90">
        <v>1504</v>
      </c>
      <c r="N33" s="91">
        <v>2</v>
      </c>
      <c r="O33" s="90" t="s">
        <v>5</v>
      </c>
      <c r="P33" s="91">
        <v>1</v>
      </c>
      <c r="Q33" s="90" t="s">
        <v>92</v>
      </c>
      <c r="R33" s="91">
        <v>1</v>
      </c>
      <c r="S33" s="90" t="s">
        <v>92</v>
      </c>
      <c r="T33" s="91" t="s">
        <v>5</v>
      </c>
      <c r="U33" s="90" t="s">
        <v>5</v>
      </c>
      <c r="V33" s="91">
        <v>1</v>
      </c>
      <c r="W33" s="90" t="s">
        <v>92</v>
      </c>
      <c r="X33" s="91" t="s">
        <v>5</v>
      </c>
      <c r="Y33" s="90" t="s">
        <v>5</v>
      </c>
    </row>
    <row r="34" spans="1:25">
      <c r="A34" s="90" t="s">
        <v>47</v>
      </c>
      <c r="B34" s="91">
        <v>211</v>
      </c>
      <c r="C34" s="90">
        <v>1294</v>
      </c>
      <c r="D34" s="91">
        <v>202</v>
      </c>
      <c r="E34" s="90">
        <v>757</v>
      </c>
      <c r="F34" s="91">
        <v>7</v>
      </c>
      <c r="G34" s="90" t="s">
        <v>92</v>
      </c>
      <c r="H34" s="91">
        <v>1</v>
      </c>
      <c r="I34" s="90" t="s">
        <v>92</v>
      </c>
      <c r="J34" s="91" t="s">
        <v>5</v>
      </c>
      <c r="K34" s="90" t="s">
        <v>5</v>
      </c>
      <c r="L34" s="91">
        <v>1</v>
      </c>
      <c r="M34" s="90" t="s">
        <v>92</v>
      </c>
      <c r="N34" s="91" t="s">
        <v>5</v>
      </c>
      <c r="O34" s="90" t="s">
        <v>5</v>
      </c>
      <c r="P34" s="91" t="s">
        <v>5</v>
      </c>
      <c r="Q34" s="90" t="s">
        <v>5</v>
      </c>
      <c r="R34" s="91" t="s">
        <v>5</v>
      </c>
      <c r="S34" s="90" t="s">
        <v>5</v>
      </c>
      <c r="T34" s="91" t="s">
        <v>5</v>
      </c>
      <c r="U34" s="90" t="s">
        <v>5</v>
      </c>
      <c r="V34" s="91" t="s">
        <v>5</v>
      </c>
      <c r="W34" s="90" t="s">
        <v>5</v>
      </c>
      <c r="X34" s="91" t="s">
        <v>5</v>
      </c>
      <c r="Y34" s="90" t="s">
        <v>5</v>
      </c>
    </row>
    <row r="35" spans="1:25">
      <c r="A35" s="90" t="s">
        <v>12</v>
      </c>
      <c r="B35" s="91">
        <v>1912</v>
      </c>
      <c r="C35" s="90">
        <v>74671</v>
      </c>
      <c r="D35" s="91">
        <v>1655</v>
      </c>
      <c r="E35" s="90">
        <v>9845</v>
      </c>
      <c r="F35" s="91">
        <v>112</v>
      </c>
      <c r="G35" s="90" t="s">
        <v>92</v>
      </c>
      <c r="H35" s="91">
        <v>70</v>
      </c>
      <c r="I35" s="90">
        <v>4676</v>
      </c>
      <c r="J35" s="91">
        <v>29</v>
      </c>
      <c r="K35" s="90">
        <v>3772</v>
      </c>
      <c r="L35" s="91">
        <v>27</v>
      </c>
      <c r="M35" s="90">
        <v>8339</v>
      </c>
      <c r="N35" s="91">
        <v>19</v>
      </c>
      <c r="O35" s="90">
        <v>42794</v>
      </c>
      <c r="P35" s="91">
        <v>2</v>
      </c>
      <c r="Q35" s="90" t="s">
        <v>92</v>
      </c>
      <c r="R35" s="91">
        <v>17</v>
      </c>
      <c r="S35" s="90">
        <v>42794</v>
      </c>
      <c r="T35" s="91">
        <v>5</v>
      </c>
      <c r="U35" s="90">
        <v>7252</v>
      </c>
      <c r="V35" s="91">
        <v>12</v>
      </c>
      <c r="W35" s="90">
        <v>35542</v>
      </c>
      <c r="X35" s="91" t="s">
        <v>5</v>
      </c>
      <c r="Y35" s="90" t="s">
        <v>5</v>
      </c>
    </row>
    <row r="36" spans="1:25">
      <c r="A36" s="90" t="s">
        <v>31</v>
      </c>
      <c r="B36" s="91">
        <v>2217</v>
      </c>
      <c r="C36" s="90">
        <v>8901434</v>
      </c>
      <c r="D36" s="91">
        <v>987</v>
      </c>
      <c r="E36" s="90">
        <v>6091</v>
      </c>
      <c r="F36" s="91">
        <v>78</v>
      </c>
      <c r="G36" s="90">
        <v>2552</v>
      </c>
      <c r="H36" s="91">
        <v>60</v>
      </c>
      <c r="I36" s="90">
        <v>3810</v>
      </c>
      <c r="J36" s="91">
        <v>25</v>
      </c>
      <c r="K36" s="90">
        <v>3511</v>
      </c>
      <c r="L36" s="91">
        <v>25</v>
      </c>
      <c r="M36" s="90">
        <v>7959</v>
      </c>
      <c r="N36" s="91">
        <v>1042</v>
      </c>
      <c r="O36" s="90">
        <v>8877511</v>
      </c>
      <c r="P36" s="91">
        <v>31</v>
      </c>
      <c r="Q36" s="90">
        <v>23048</v>
      </c>
      <c r="R36" s="91">
        <v>1011</v>
      </c>
      <c r="S36" s="90">
        <v>8854463</v>
      </c>
      <c r="T36" s="91">
        <v>97</v>
      </c>
      <c r="U36" s="90">
        <v>137694</v>
      </c>
      <c r="V36" s="91">
        <v>385</v>
      </c>
      <c r="W36" s="90">
        <v>1254220</v>
      </c>
      <c r="X36" s="91">
        <v>529</v>
      </c>
      <c r="Y36" s="90">
        <v>7462549</v>
      </c>
    </row>
    <row r="37" spans="1:25">
      <c r="A37" s="90" t="s">
        <v>25</v>
      </c>
      <c r="B37" s="91">
        <v>218</v>
      </c>
      <c r="C37" s="90">
        <v>133653</v>
      </c>
      <c r="D37" s="91">
        <v>148</v>
      </c>
      <c r="E37" s="90">
        <v>1155</v>
      </c>
      <c r="F37" s="91">
        <v>24</v>
      </c>
      <c r="G37" s="90">
        <v>825</v>
      </c>
      <c r="H37" s="91">
        <v>16</v>
      </c>
      <c r="I37" s="90">
        <v>1152</v>
      </c>
      <c r="J37" s="91">
        <v>2</v>
      </c>
      <c r="K37" s="90" t="s">
        <v>92</v>
      </c>
      <c r="L37" s="91">
        <v>9</v>
      </c>
      <c r="M37" s="90">
        <v>2390</v>
      </c>
      <c r="N37" s="91">
        <v>19</v>
      </c>
      <c r="O37" s="90">
        <v>125081</v>
      </c>
      <c r="P37" s="91">
        <v>2</v>
      </c>
      <c r="Q37" s="90" t="s">
        <v>92</v>
      </c>
      <c r="R37" s="91">
        <v>17</v>
      </c>
      <c r="S37" s="90" t="s">
        <v>92</v>
      </c>
      <c r="T37" s="91">
        <v>1</v>
      </c>
      <c r="U37" s="90" t="s">
        <v>92</v>
      </c>
      <c r="V37" s="91">
        <v>7</v>
      </c>
      <c r="W37" s="90">
        <v>22631</v>
      </c>
      <c r="X37" s="91">
        <v>9</v>
      </c>
      <c r="Y37" s="90">
        <v>102450</v>
      </c>
    </row>
    <row r="38" spans="1:25">
      <c r="A38" s="90" t="s">
        <v>20</v>
      </c>
      <c r="B38" s="91">
        <v>3494</v>
      </c>
      <c r="C38" s="90">
        <v>2058503</v>
      </c>
      <c r="D38" s="91">
        <v>2263</v>
      </c>
      <c r="E38" s="90">
        <v>14322</v>
      </c>
      <c r="F38" s="91">
        <v>225</v>
      </c>
      <c r="G38" s="90">
        <v>7877</v>
      </c>
      <c r="H38" s="91">
        <v>130</v>
      </c>
      <c r="I38" s="90">
        <v>9281</v>
      </c>
      <c r="J38" s="91">
        <v>91</v>
      </c>
      <c r="K38" s="90">
        <v>12169</v>
      </c>
      <c r="L38" s="91">
        <v>121</v>
      </c>
      <c r="M38" s="90">
        <v>38570</v>
      </c>
      <c r="N38" s="91">
        <v>664</v>
      </c>
      <c r="O38" s="90">
        <v>1976284</v>
      </c>
      <c r="P38" s="91">
        <v>89</v>
      </c>
      <c r="Q38" s="90">
        <v>59683</v>
      </c>
      <c r="R38" s="91">
        <v>575</v>
      </c>
      <c r="S38" s="90">
        <v>1916601</v>
      </c>
      <c r="T38" s="91">
        <v>159</v>
      </c>
      <c r="U38" s="90">
        <v>209306</v>
      </c>
      <c r="V38" s="91">
        <v>317</v>
      </c>
      <c r="W38" s="90">
        <v>917590</v>
      </c>
      <c r="X38" s="91">
        <v>99</v>
      </c>
      <c r="Y38" s="90">
        <v>789705</v>
      </c>
    </row>
    <row r="39" spans="1:25">
      <c r="A39" s="90" t="s">
        <v>41</v>
      </c>
      <c r="B39" s="91">
        <v>1947</v>
      </c>
      <c r="C39" s="90">
        <v>2304740</v>
      </c>
      <c r="D39" s="91">
        <v>1689</v>
      </c>
      <c r="E39" s="90">
        <v>9696</v>
      </c>
      <c r="F39" s="91">
        <v>113</v>
      </c>
      <c r="G39" s="90">
        <v>3750</v>
      </c>
      <c r="H39" s="91">
        <v>40</v>
      </c>
      <c r="I39" s="90">
        <v>2668</v>
      </c>
      <c r="J39" s="91">
        <v>13</v>
      </c>
      <c r="K39" s="90">
        <v>1506</v>
      </c>
      <c r="L39" s="91">
        <v>8</v>
      </c>
      <c r="M39" s="90">
        <v>1887</v>
      </c>
      <c r="N39" s="91">
        <v>84</v>
      </c>
      <c r="O39" s="90">
        <v>2285233</v>
      </c>
      <c r="P39" s="91">
        <v>3</v>
      </c>
      <c r="Q39" s="90">
        <v>2074</v>
      </c>
      <c r="R39" s="91">
        <v>81</v>
      </c>
      <c r="S39" s="90">
        <v>2283159</v>
      </c>
      <c r="T39" s="91">
        <v>28</v>
      </c>
      <c r="U39" s="90">
        <v>36842</v>
      </c>
      <c r="V39" s="91">
        <v>20</v>
      </c>
      <c r="W39" s="90">
        <v>72008</v>
      </c>
      <c r="X39" s="91">
        <v>33</v>
      </c>
      <c r="Y39" s="90">
        <v>2174309</v>
      </c>
    </row>
    <row r="40" spans="1:25">
      <c r="A40" s="90" t="s">
        <v>52</v>
      </c>
      <c r="B40" s="91">
        <v>1124</v>
      </c>
      <c r="C40" s="90">
        <v>12693</v>
      </c>
      <c r="D40" s="91">
        <v>1048</v>
      </c>
      <c r="E40" s="90">
        <v>5551</v>
      </c>
      <c r="F40" s="91">
        <v>44</v>
      </c>
      <c r="G40" s="90">
        <v>1479</v>
      </c>
      <c r="H40" s="91">
        <v>15</v>
      </c>
      <c r="I40" s="90" t="s">
        <v>92</v>
      </c>
      <c r="J40" s="91">
        <v>11</v>
      </c>
      <c r="K40" s="90">
        <v>1640</v>
      </c>
      <c r="L40" s="91">
        <v>4</v>
      </c>
      <c r="M40" s="90">
        <v>1259</v>
      </c>
      <c r="N40" s="91">
        <v>2</v>
      </c>
      <c r="O40" s="90" t="s">
        <v>5</v>
      </c>
      <c r="P40" s="91">
        <v>2</v>
      </c>
      <c r="Q40" s="90" t="s">
        <v>92</v>
      </c>
      <c r="R40" s="91" t="s">
        <v>5</v>
      </c>
      <c r="S40" s="90" t="s">
        <v>5</v>
      </c>
      <c r="T40" s="91" t="s">
        <v>5</v>
      </c>
      <c r="U40" s="90" t="s">
        <v>5</v>
      </c>
      <c r="V40" s="91" t="s">
        <v>5</v>
      </c>
      <c r="W40" s="90" t="s">
        <v>5</v>
      </c>
      <c r="X40" s="91" t="s">
        <v>5</v>
      </c>
      <c r="Y40" s="90" t="s">
        <v>5</v>
      </c>
    </row>
    <row r="41" spans="1:25">
      <c r="A41" s="90" t="s">
        <v>14</v>
      </c>
      <c r="B41" s="91">
        <v>3097</v>
      </c>
      <c r="C41" s="90">
        <v>1134957</v>
      </c>
      <c r="D41" s="91">
        <v>2182</v>
      </c>
      <c r="E41" s="90">
        <v>13005</v>
      </c>
      <c r="F41" s="91">
        <v>194</v>
      </c>
      <c r="G41" s="90" t="s">
        <v>92</v>
      </c>
      <c r="H41" s="91">
        <v>81</v>
      </c>
      <c r="I41" s="90" t="s">
        <v>92</v>
      </c>
      <c r="J41" s="91">
        <v>78</v>
      </c>
      <c r="K41" s="90">
        <v>11014</v>
      </c>
      <c r="L41" s="91">
        <v>99</v>
      </c>
      <c r="M41" s="90">
        <v>31790</v>
      </c>
      <c r="N41" s="91">
        <v>463</v>
      </c>
      <c r="O41" s="90">
        <v>1067028</v>
      </c>
      <c r="P41" s="91">
        <v>74</v>
      </c>
      <c r="Q41" s="90">
        <v>53471</v>
      </c>
      <c r="R41" s="91">
        <v>389</v>
      </c>
      <c r="S41" s="90">
        <v>1013557</v>
      </c>
      <c r="T41" s="91">
        <v>190</v>
      </c>
      <c r="U41" s="90">
        <v>273936</v>
      </c>
      <c r="V41" s="91">
        <v>163</v>
      </c>
      <c r="W41" s="90">
        <v>432361</v>
      </c>
      <c r="X41" s="91">
        <v>36</v>
      </c>
      <c r="Y41" s="90">
        <v>307260</v>
      </c>
    </row>
    <row r="42" spans="1:25">
      <c r="A42" s="90" t="s">
        <v>10</v>
      </c>
      <c r="B42" s="91">
        <v>77</v>
      </c>
      <c r="C42" s="90">
        <v>1830</v>
      </c>
      <c r="D42" s="91">
        <v>59</v>
      </c>
      <c r="E42" s="90">
        <v>344</v>
      </c>
      <c r="F42" s="91">
        <v>8</v>
      </c>
      <c r="G42" s="90" t="s">
        <v>92</v>
      </c>
      <c r="H42" s="91">
        <v>8</v>
      </c>
      <c r="I42" s="90">
        <v>568</v>
      </c>
      <c r="J42" s="91" t="s">
        <v>5</v>
      </c>
      <c r="K42" s="90" t="s">
        <v>5</v>
      </c>
      <c r="L42" s="91">
        <v>2</v>
      </c>
      <c r="M42" s="90" t="s">
        <v>92</v>
      </c>
      <c r="N42" s="91" t="s">
        <v>5</v>
      </c>
      <c r="O42" s="90" t="s">
        <v>5</v>
      </c>
      <c r="P42" s="91" t="s">
        <v>5</v>
      </c>
      <c r="Q42" s="90" t="s">
        <v>5</v>
      </c>
      <c r="R42" s="91" t="s">
        <v>5</v>
      </c>
      <c r="S42" s="90" t="s">
        <v>5</v>
      </c>
      <c r="T42" s="91" t="s">
        <v>5</v>
      </c>
      <c r="U42" s="90" t="s">
        <v>5</v>
      </c>
      <c r="V42" s="91" t="s">
        <v>5</v>
      </c>
      <c r="W42" s="90" t="s">
        <v>5</v>
      </c>
      <c r="X42" s="91" t="s">
        <v>5</v>
      </c>
      <c r="Y42" s="90" t="s">
        <v>5</v>
      </c>
    </row>
    <row r="43" spans="1:25">
      <c r="A43" s="90" t="s">
        <v>34</v>
      </c>
      <c r="B43" s="91">
        <v>838</v>
      </c>
      <c r="C43" s="90">
        <v>224076</v>
      </c>
      <c r="D43" s="91">
        <v>649</v>
      </c>
      <c r="E43" s="90">
        <v>3790</v>
      </c>
      <c r="F43" s="91">
        <v>87</v>
      </c>
      <c r="G43" s="90">
        <v>3037</v>
      </c>
      <c r="H43" s="91">
        <v>30</v>
      </c>
      <c r="I43" s="90">
        <v>1850</v>
      </c>
      <c r="J43" s="91">
        <v>18</v>
      </c>
      <c r="K43" s="90">
        <v>2725</v>
      </c>
      <c r="L43" s="91">
        <v>10</v>
      </c>
      <c r="M43" s="90">
        <v>3730</v>
      </c>
      <c r="N43" s="91">
        <v>44</v>
      </c>
      <c r="O43" s="90">
        <v>208944</v>
      </c>
      <c r="P43" s="91">
        <v>3</v>
      </c>
      <c r="Q43" s="90">
        <v>2700</v>
      </c>
      <c r="R43" s="91">
        <v>41</v>
      </c>
      <c r="S43" s="90">
        <v>206244</v>
      </c>
      <c r="T43" s="91">
        <v>10</v>
      </c>
      <c r="U43" s="90">
        <v>12240</v>
      </c>
      <c r="V43" s="91">
        <v>18</v>
      </c>
      <c r="W43" s="90">
        <v>56722</v>
      </c>
      <c r="X43" s="91">
        <v>13</v>
      </c>
      <c r="Y43" s="90">
        <v>137282</v>
      </c>
    </row>
    <row r="44" spans="1:25">
      <c r="A44" s="90" t="s">
        <v>26</v>
      </c>
      <c r="B44" s="91">
        <v>681</v>
      </c>
      <c r="C44" s="90">
        <v>1191162</v>
      </c>
      <c r="D44" s="91">
        <v>260</v>
      </c>
      <c r="E44" s="90" t="s">
        <v>92</v>
      </c>
      <c r="F44" s="91">
        <v>39</v>
      </c>
      <c r="G44" s="90" t="s">
        <v>92</v>
      </c>
      <c r="H44" s="91">
        <v>56</v>
      </c>
      <c r="I44" s="90">
        <v>3939</v>
      </c>
      <c r="J44" s="91">
        <v>35</v>
      </c>
      <c r="K44" s="90">
        <v>4708</v>
      </c>
      <c r="L44" s="91">
        <v>38</v>
      </c>
      <c r="M44" s="90">
        <v>11383</v>
      </c>
      <c r="N44" s="91">
        <v>253</v>
      </c>
      <c r="O44" s="90">
        <v>1167865</v>
      </c>
      <c r="P44" s="91">
        <v>54</v>
      </c>
      <c r="Q44" s="90">
        <v>38070</v>
      </c>
      <c r="R44" s="91">
        <v>199</v>
      </c>
      <c r="S44" s="90">
        <v>1129795</v>
      </c>
      <c r="T44" s="91">
        <v>58</v>
      </c>
      <c r="U44" s="90">
        <v>75835</v>
      </c>
      <c r="V44" s="91">
        <v>63</v>
      </c>
      <c r="W44" s="90">
        <v>188981</v>
      </c>
      <c r="X44" s="91">
        <v>78</v>
      </c>
      <c r="Y44" s="90">
        <v>864979</v>
      </c>
    </row>
    <row r="45" spans="1:25">
      <c r="A45" s="90" t="s">
        <v>33</v>
      </c>
      <c r="B45" s="91">
        <v>1297</v>
      </c>
      <c r="C45" s="90">
        <v>147795</v>
      </c>
      <c r="D45" s="91">
        <v>1103</v>
      </c>
      <c r="E45" s="90">
        <v>7144</v>
      </c>
      <c r="F45" s="91">
        <v>92</v>
      </c>
      <c r="G45" s="90">
        <v>3092</v>
      </c>
      <c r="H45" s="91">
        <v>40</v>
      </c>
      <c r="I45" s="90">
        <v>2853</v>
      </c>
      <c r="J45" s="91">
        <v>19</v>
      </c>
      <c r="K45" s="90">
        <v>2585</v>
      </c>
      <c r="L45" s="91">
        <v>11</v>
      </c>
      <c r="M45" s="90">
        <v>3375</v>
      </c>
      <c r="N45" s="91">
        <v>32</v>
      </c>
      <c r="O45" s="90">
        <v>128746</v>
      </c>
      <c r="P45" s="91">
        <v>9</v>
      </c>
      <c r="Q45" s="90">
        <v>5832</v>
      </c>
      <c r="R45" s="91">
        <v>23</v>
      </c>
      <c r="S45" s="90">
        <v>122914</v>
      </c>
      <c r="T45" s="91">
        <v>4</v>
      </c>
      <c r="U45" s="90">
        <v>5775</v>
      </c>
      <c r="V45" s="91">
        <v>14</v>
      </c>
      <c r="W45" s="90">
        <v>54349</v>
      </c>
      <c r="X45" s="91">
        <v>5</v>
      </c>
      <c r="Y45" s="90">
        <v>62790</v>
      </c>
    </row>
    <row r="46" spans="1:25">
      <c r="A46" s="90" t="s">
        <v>42</v>
      </c>
      <c r="B46" s="91">
        <v>4905</v>
      </c>
      <c r="C46" s="90">
        <v>800893</v>
      </c>
      <c r="D46" s="91">
        <v>4466</v>
      </c>
      <c r="E46" s="90">
        <v>24024</v>
      </c>
      <c r="F46" s="91">
        <v>226</v>
      </c>
      <c r="G46" s="90">
        <v>7696</v>
      </c>
      <c r="H46" s="91">
        <v>121</v>
      </c>
      <c r="I46" s="90">
        <v>7989</v>
      </c>
      <c r="J46" s="91">
        <v>50</v>
      </c>
      <c r="K46" s="90">
        <v>6330</v>
      </c>
      <c r="L46" s="91">
        <v>20</v>
      </c>
      <c r="M46" s="90">
        <v>6387</v>
      </c>
      <c r="N46" s="91">
        <v>22</v>
      </c>
      <c r="O46" s="90">
        <v>748467</v>
      </c>
      <c r="P46" s="91">
        <v>7</v>
      </c>
      <c r="Q46" s="90">
        <v>4726</v>
      </c>
      <c r="R46" s="91">
        <v>15</v>
      </c>
      <c r="S46" s="90">
        <v>743741</v>
      </c>
      <c r="T46" s="91">
        <v>4</v>
      </c>
      <c r="U46" s="90">
        <v>6096</v>
      </c>
      <c r="V46" s="91">
        <v>4</v>
      </c>
      <c r="W46" s="90">
        <v>13788</v>
      </c>
      <c r="X46" s="91">
        <v>7</v>
      </c>
      <c r="Y46" s="90">
        <v>723857</v>
      </c>
    </row>
    <row r="47" spans="1:25">
      <c r="A47" s="90" t="s">
        <v>49</v>
      </c>
      <c r="B47" s="91">
        <v>669</v>
      </c>
      <c r="C47" s="90">
        <v>731666</v>
      </c>
      <c r="D47" s="91">
        <v>598</v>
      </c>
      <c r="E47" s="90">
        <v>3058</v>
      </c>
      <c r="F47" s="91">
        <v>26</v>
      </c>
      <c r="G47" s="90">
        <v>853</v>
      </c>
      <c r="H47" s="91">
        <v>22</v>
      </c>
      <c r="I47" s="90">
        <v>1457</v>
      </c>
      <c r="J47" s="91">
        <v>8</v>
      </c>
      <c r="K47" s="90">
        <v>1124</v>
      </c>
      <c r="L47" s="91">
        <v>4</v>
      </c>
      <c r="M47" s="90">
        <v>1020</v>
      </c>
      <c r="N47" s="91">
        <v>11</v>
      </c>
      <c r="O47" s="90">
        <v>718104</v>
      </c>
      <c r="P47" s="91" t="s">
        <v>5</v>
      </c>
      <c r="Q47" s="90" t="s">
        <v>5</v>
      </c>
      <c r="R47" s="91">
        <v>11</v>
      </c>
      <c r="S47" s="90">
        <v>724154</v>
      </c>
      <c r="T47" s="91">
        <v>2</v>
      </c>
      <c r="U47" s="90" t="s">
        <v>92</v>
      </c>
      <c r="V47" s="91">
        <v>1</v>
      </c>
      <c r="W47" s="90" t="s">
        <v>92</v>
      </c>
      <c r="X47" s="91">
        <v>8</v>
      </c>
      <c r="Y47" s="90">
        <v>718104</v>
      </c>
    </row>
    <row r="48" spans="1:25">
      <c r="A48" s="90" t="s">
        <v>8</v>
      </c>
      <c r="B48" s="91">
        <v>450</v>
      </c>
      <c r="C48" s="90">
        <v>3874</v>
      </c>
      <c r="D48" s="91">
        <v>426</v>
      </c>
      <c r="E48" s="90">
        <v>1754</v>
      </c>
      <c r="F48" s="91">
        <v>15</v>
      </c>
      <c r="G48" s="90">
        <v>552</v>
      </c>
      <c r="H48" s="91">
        <v>3</v>
      </c>
      <c r="I48" s="90" t="s">
        <v>92</v>
      </c>
      <c r="J48" s="91">
        <v>4</v>
      </c>
      <c r="K48" s="90">
        <v>580</v>
      </c>
      <c r="L48" s="91">
        <v>2</v>
      </c>
      <c r="M48" s="90" t="s">
        <v>92</v>
      </c>
      <c r="N48" s="91" t="s">
        <v>5</v>
      </c>
      <c r="O48" s="90" t="s">
        <v>5</v>
      </c>
      <c r="P48" s="91" t="s">
        <v>5</v>
      </c>
      <c r="Q48" s="90" t="s">
        <v>5</v>
      </c>
      <c r="R48" s="91" t="s">
        <v>5</v>
      </c>
      <c r="S48" s="90" t="s">
        <v>5</v>
      </c>
      <c r="T48" s="91" t="s">
        <v>5</v>
      </c>
      <c r="U48" s="90" t="s">
        <v>5</v>
      </c>
      <c r="V48" s="91" t="s">
        <v>5</v>
      </c>
      <c r="W48" s="90" t="s">
        <v>5</v>
      </c>
      <c r="X48" s="91" t="s">
        <v>5</v>
      </c>
      <c r="Y48" s="90" t="s">
        <v>5</v>
      </c>
    </row>
    <row r="49" spans="1:25">
      <c r="A49" s="90" t="s">
        <v>29</v>
      </c>
      <c r="B49" s="91">
        <v>1265</v>
      </c>
      <c r="C49" s="90">
        <v>239899</v>
      </c>
      <c r="D49" s="91">
        <v>1022</v>
      </c>
      <c r="E49" s="90">
        <v>6123</v>
      </c>
      <c r="F49" s="91">
        <v>116</v>
      </c>
      <c r="G49" s="90">
        <v>3772</v>
      </c>
      <c r="H49" s="91">
        <v>60</v>
      </c>
      <c r="I49" s="90">
        <v>3981</v>
      </c>
      <c r="J49" s="91">
        <v>20</v>
      </c>
      <c r="K49" s="90" t="s">
        <v>92</v>
      </c>
      <c r="L49" s="91">
        <v>16</v>
      </c>
      <c r="M49" s="90">
        <v>5380</v>
      </c>
      <c r="N49" s="91">
        <v>31</v>
      </c>
      <c r="O49" s="90">
        <v>216878</v>
      </c>
      <c r="P49" s="91">
        <v>2</v>
      </c>
      <c r="Q49" s="90" t="s">
        <v>92</v>
      </c>
      <c r="R49" s="91">
        <v>29</v>
      </c>
      <c r="S49" s="90">
        <v>216878</v>
      </c>
      <c r="T49" s="91">
        <v>5</v>
      </c>
      <c r="U49" s="90">
        <v>8028</v>
      </c>
      <c r="V49" s="91">
        <v>18</v>
      </c>
      <c r="W49" s="90">
        <v>52323</v>
      </c>
      <c r="X49" s="91">
        <v>6</v>
      </c>
      <c r="Y49" s="90">
        <v>156527</v>
      </c>
    </row>
    <row r="50" spans="1:25">
      <c r="A50" s="90" t="s">
        <v>51</v>
      </c>
      <c r="B50" s="91">
        <v>934</v>
      </c>
      <c r="C50" s="90">
        <v>19861</v>
      </c>
      <c r="D50" s="91">
        <v>855</v>
      </c>
      <c r="E50" s="90">
        <v>3986</v>
      </c>
      <c r="F50" s="91">
        <v>44</v>
      </c>
      <c r="G50" s="90">
        <v>1428</v>
      </c>
      <c r="H50" s="91">
        <v>17</v>
      </c>
      <c r="I50" s="90">
        <v>1273</v>
      </c>
      <c r="J50" s="91">
        <v>6</v>
      </c>
      <c r="K50" s="90" t="s">
        <v>92</v>
      </c>
      <c r="L50" s="91">
        <v>6</v>
      </c>
      <c r="M50" s="90">
        <v>1838</v>
      </c>
      <c r="N50" s="91">
        <v>6</v>
      </c>
      <c r="O50" s="90" t="s">
        <v>5</v>
      </c>
      <c r="P50" s="91">
        <v>1</v>
      </c>
      <c r="Q50" s="90" t="s">
        <v>92</v>
      </c>
      <c r="R50" s="91">
        <v>5</v>
      </c>
      <c r="S50" s="90">
        <v>9960</v>
      </c>
      <c r="T50" s="91">
        <v>3</v>
      </c>
      <c r="U50" s="90" t="s">
        <v>92</v>
      </c>
      <c r="V50" s="91">
        <v>2</v>
      </c>
      <c r="W50" s="90" t="s">
        <v>92</v>
      </c>
      <c r="X50" s="91" t="s">
        <v>5</v>
      </c>
      <c r="Y50" s="90" t="s">
        <v>5</v>
      </c>
    </row>
    <row r="51" spans="1:25">
      <c r="A51" s="90" t="s">
        <v>30</v>
      </c>
      <c r="B51" s="91">
        <v>725</v>
      </c>
      <c r="C51" s="90">
        <v>5873</v>
      </c>
      <c r="D51" s="91">
        <v>684</v>
      </c>
      <c r="E51" s="90">
        <v>3155</v>
      </c>
      <c r="F51" s="91">
        <v>24</v>
      </c>
      <c r="G51" s="90">
        <v>861</v>
      </c>
      <c r="H51" s="91">
        <v>12</v>
      </c>
      <c r="I51" s="90">
        <v>838</v>
      </c>
      <c r="J51" s="91">
        <v>3</v>
      </c>
      <c r="K51" s="90" t="s">
        <v>92</v>
      </c>
      <c r="L51" s="91">
        <v>2</v>
      </c>
      <c r="M51" s="90" t="s">
        <v>92</v>
      </c>
      <c r="N51" s="91" t="s">
        <v>5</v>
      </c>
      <c r="O51" s="90" t="s">
        <v>5</v>
      </c>
      <c r="P51" s="91" t="s">
        <v>5</v>
      </c>
      <c r="Q51" s="90" t="s">
        <v>5</v>
      </c>
      <c r="R51" s="91" t="s">
        <v>5</v>
      </c>
      <c r="S51" s="90" t="s">
        <v>5</v>
      </c>
      <c r="T51" s="91" t="s">
        <v>5</v>
      </c>
      <c r="U51" s="90" t="s">
        <v>5</v>
      </c>
      <c r="V51" s="91" t="s">
        <v>5</v>
      </c>
      <c r="W51" s="90" t="s">
        <v>5</v>
      </c>
      <c r="X51" s="91" t="s">
        <v>5</v>
      </c>
      <c r="Y51" s="90" t="s">
        <v>5</v>
      </c>
    </row>
    <row r="52" spans="1:25">
      <c r="A52" s="90" t="s">
        <v>18</v>
      </c>
      <c r="B52" s="91">
        <v>2270</v>
      </c>
      <c r="C52" s="90">
        <v>311651</v>
      </c>
      <c r="D52" s="91">
        <v>1698</v>
      </c>
      <c r="E52" s="90">
        <v>11317</v>
      </c>
      <c r="F52" s="91">
        <v>164</v>
      </c>
      <c r="G52" s="90">
        <v>5481</v>
      </c>
      <c r="H52" s="91">
        <v>138</v>
      </c>
      <c r="I52" s="90">
        <v>9294</v>
      </c>
      <c r="J52" s="91">
        <v>78</v>
      </c>
      <c r="K52" s="90">
        <v>10901</v>
      </c>
      <c r="L52" s="91">
        <v>70</v>
      </c>
      <c r="M52" s="90">
        <v>22384</v>
      </c>
      <c r="N52" s="91">
        <v>122</v>
      </c>
      <c r="O52" s="90">
        <v>252274</v>
      </c>
      <c r="P52" s="91">
        <v>38</v>
      </c>
      <c r="Q52" s="90">
        <v>25182</v>
      </c>
      <c r="R52" s="91">
        <v>84</v>
      </c>
      <c r="S52" s="90">
        <v>227092</v>
      </c>
      <c r="T52" s="91">
        <v>49</v>
      </c>
      <c r="U52" s="90">
        <v>66339</v>
      </c>
      <c r="V52" s="91">
        <v>27</v>
      </c>
      <c r="W52" s="90">
        <v>74378</v>
      </c>
      <c r="X52" s="91">
        <v>8</v>
      </c>
      <c r="Y52" s="90">
        <v>86375</v>
      </c>
    </row>
    <row r="53" spans="1:25">
      <c r="A53" s="90" t="s">
        <v>45</v>
      </c>
      <c r="B53" s="91">
        <v>270</v>
      </c>
      <c r="C53" s="90">
        <v>85432</v>
      </c>
      <c r="D53" s="91">
        <v>252</v>
      </c>
      <c r="E53" s="90" t="s">
        <v>92</v>
      </c>
      <c r="F53" s="91">
        <v>7</v>
      </c>
      <c r="G53" s="90" t="s">
        <v>92</v>
      </c>
      <c r="H53" s="91">
        <v>5</v>
      </c>
      <c r="I53" s="90" t="s">
        <v>92</v>
      </c>
      <c r="J53" s="91">
        <v>1</v>
      </c>
      <c r="K53" s="90" t="s">
        <v>92</v>
      </c>
      <c r="L53" s="91">
        <v>2</v>
      </c>
      <c r="M53" s="90" t="s">
        <v>92</v>
      </c>
      <c r="N53" s="91">
        <v>3</v>
      </c>
      <c r="O53" s="90" t="s">
        <v>5</v>
      </c>
      <c r="P53" s="91" t="s">
        <v>5</v>
      </c>
      <c r="Q53" s="90" t="s">
        <v>5</v>
      </c>
      <c r="R53" s="91">
        <v>3</v>
      </c>
      <c r="S53" s="90" t="s">
        <v>92</v>
      </c>
      <c r="T53" s="91" t="s">
        <v>5</v>
      </c>
      <c r="U53" s="90" t="s">
        <v>5</v>
      </c>
      <c r="V53" s="91" t="s">
        <v>5</v>
      </c>
      <c r="W53" s="90" t="s">
        <v>5</v>
      </c>
      <c r="X53" s="91">
        <v>3</v>
      </c>
      <c r="Y53" s="90" t="s">
        <v>92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3"/>
  <sheetViews>
    <sheetView zoomScale="85" zoomScaleNormal="85" zoomScalePageLayoutView="85" workbookViewId="0"/>
  </sheetViews>
  <sheetFormatPr baseColWidth="10" defaultColWidth="8.83203125" defaultRowHeight="14" x14ac:dyDescent="0"/>
  <cols>
    <col min="1" max="1" width="15.33203125" bestFit="1" customWidth="1"/>
    <col min="2" max="2" width="8" bestFit="1" customWidth="1"/>
    <col min="3" max="3" width="11.5" bestFit="1" customWidth="1"/>
    <col min="4" max="4" width="8" bestFit="1" customWidth="1"/>
    <col min="5" max="5" width="9" bestFit="1" customWidth="1"/>
    <col min="6" max="6" width="7" bestFit="1" customWidth="1"/>
    <col min="7" max="7" width="9" bestFit="1" customWidth="1"/>
    <col min="8" max="8" width="7" bestFit="1" customWidth="1"/>
    <col min="9" max="9" width="9" bestFit="1" customWidth="1"/>
    <col min="10" max="10" width="7" bestFit="1" customWidth="1"/>
    <col min="11" max="11" width="9" bestFit="1" customWidth="1"/>
    <col min="12" max="12" width="7" bestFit="1" customWidth="1"/>
    <col min="13" max="13" width="9" bestFit="1" customWidth="1"/>
    <col min="14" max="14" width="8" bestFit="1" customWidth="1"/>
    <col min="15" max="15" width="11.5" bestFit="1" customWidth="1"/>
    <col min="16" max="16" width="7" bestFit="1" customWidth="1"/>
    <col min="17" max="17" width="10.5" bestFit="1" customWidth="1"/>
    <col min="18" max="18" width="8" bestFit="1" customWidth="1"/>
    <col min="19" max="19" width="11.5" bestFit="1" customWidth="1"/>
    <col min="20" max="20" width="7" bestFit="1" customWidth="1"/>
    <col min="21" max="21" width="10.5" bestFit="1" customWidth="1"/>
    <col min="22" max="22" width="7" bestFit="1" customWidth="1"/>
    <col min="23" max="23" width="11.5" bestFit="1" customWidth="1"/>
    <col min="24" max="24" width="7" bestFit="1" customWidth="1"/>
    <col min="25" max="25" width="11.5" bestFit="1" customWidth="1"/>
  </cols>
  <sheetData>
    <row r="1" spans="1:26" ht="117.75" customHeight="1">
      <c r="A1" s="46"/>
      <c r="B1" s="52" t="s">
        <v>114</v>
      </c>
      <c r="C1" s="51" t="s">
        <v>115</v>
      </c>
      <c r="D1" s="52" t="s">
        <v>116</v>
      </c>
      <c r="E1" s="51" t="s">
        <v>117</v>
      </c>
      <c r="F1" s="52" t="s">
        <v>118</v>
      </c>
      <c r="G1" s="51" t="s">
        <v>119</v>
      </c>
      <c r="H1" s="52" t="s">
        <v>120</v>
      </c>
      <c r="I1" s="51" t="s">
        <v>121</v>
      </c>
      <c r="J1" s="52" t="s">
        <v>122</v>
      </c>
      <c r="K1" s="51" t="s">
        <v>123</v>
      </c>
      <c r="L1" s="52" t="s">
        <v>124</v>
      </c>
      <c r="M1" s="51" t="s">
        <v>125</v>
      </c>
      <c r="N1" s="52" t="s">
        <v>126</v>
      </c>
      <c r="O1" s="51" t="s">
        <v>127</v>
      </c>
      <c r="P1" s="52" t="s">
        <v>128</v>
      </c>
      <c r="Q1" s="51" t="s">
        <v>129</v>
      </c>
      <c r="R1" s="52" t="s">
        <v>130</v>
      </c>
      <c r="S1" s="51" t="s">
        <v>131</v>
      </c>
      <c r="T1" s="52" t="s">
        <v>132</v>
      </c>
      <c r="U1" s="51" t="s">
        <v>133</v>
      </c>
      <c r="V1" s="52" t="s">
        <v>134</v>
      </c>
      <c r="W1" s="51" t="s">
        <v>135</v>
      </c>
      <c r="X1" s="52" t="s">
        <v>136</v>
      </c>
      <c r="Y1" s="51" t="s">
        <v>137</v>
      </c>
    </row>
    <row r="2" spans="1:26">
      <c r="A2" s="46" t="s">
        <v>89</v>
      </c>
      <c r="B2" s="53">
        <v>63246</v>
      </c>
      <c r="C2" s="54">
        <v>66026785</v>
      </c>
      <c r="D2" s="53">
        <v>41688</v>
      </c>
      <c r="E2" s="54">
        <v>244250</v>
      </c>
      <c r="F2" s="53">
        <v>3435</v>
      </c>
      <c r="G2" s="54">
        <v>116808</v>
      </c>
      <c r="H2" s="53">
        <v>2161</v>
      </c>
      <c r="I2" s="54">
        <v>146967</v>
      </c>
      <c r="J2" s="53">
        <v>1469</v>
      </c>
      <c r="K2" s="54">
        <v>201460</v>
      </c>
      <c r="L2" s="53">
        <v>2115</v>
      </c>
      <c r="M2" s="54">
        <v>683977</v>
      </c>
      <c r="N2" s="57" t="s">
        <v>90</v>
      </c>
      <c r="O2" s="87" t="s">
        <v>90</v>
      </c>
      <c r="P2" s="53">
        <v>1977</v>
      </c>
      <c r="Q2" s="54">
        <v>1384921</v>
      </c>
      <c r="R2" s="57" t="s">
        <v>90</v>
      </c>
      <c r="S2" s="58" t="s">
        <v>90</v>
      </c>
      <c r="T2" s="53">
        <v>2677</v>
      </c>
      <c r="U2" s="54">
        <v>3662168</v>
      </c>
      <c r="V2" s="53">
        <v>4718</v>
      </c>
      <c r="W2" s="54">
        <v>14867199</v>
      </c>
      <c r="X2" s="53">
        <v>3006</v>
      </c>
      <c r="Y2" s="54">
        <v>44719035</v>
      </c>
    </row>
    <row r="3" spans="1:26" ht="15" thickBot="1">
      <c r="A3" s="50" t="s">
        <v>91</v>
      </c>
      <c r="B3" s="55">
        <v>63246</v>
      </c>
      <c r="C3" s="56">
        <v>65809343</v>
      </c>
      <c r="D3" s="55">
        <v>41688</v>
      </c>
      <c r="E3" s="56">
        <v>239202</v>
      </c>
      <c r="F3" s="55">
        <v>3435</v>
      </c>
      <c r="G3" s="56">
        <v>99631</v>
      </c>
      <c r="H3" s="55">
        <v>2161</v>
      </c>
      <c r="I3" s="56">
        <v>135750</v>
      </c>
      <c r="J3" s="55">
        <v>1469</v>
      </c>
      <c r="K3" s="56">
        <v>194773</v>
      </c>
      <c r="L3" s="55">
        <v>2115</v>
      </c>
      <c r="M3" s="56">
        <v>676892</v>
      </c>
      <c r="N3" s="55">
        <v>12378</v>
      </c>
      <c r="O3" s="80">
        <v>64176027</v>
      </c>
      <c r="P3" s="55">
        <v>1977</v>
      </c>
      <c r="Q3" s="56">
        <v>1341494</v>
      </c>
      <c r="R3" s="55">
        <v>10401</v>
      </c>
      <c r="S3" s="56">
        <v>62762324</v>
      </c>
      <c r="T3" s="55">
        <v>2677</v>
      </c>
      <c r="U3" s="56">
        <v>3643561</v>
      </c>
      <c r="V3" s="55">
        <v>4718</v>
      </c>
      <c r="W3" s="56">
        <v>14821273</v>
      </c>
      <c r="X3" s="55">
        <v>3006</v>
      </c>
      <c r="Y3" s="56">
        <v>44369699</v>
      </c>
    </row>
    <row r="4" spans="1:26">
      <c r="A4" s="48" t="s">
        <v>37</v>
      </c>
      <c r="B4" s="49">
        <v>689</v>
      </c>
      <c r="C4" s="48">
        <v>142555</v>
      </c>
      <c r="D4" s="49">
        <v>585</v>
      </c>
      <c r="E4" s="48">
        <v>3543</v>
      </c>
      <c r="F4" s="49">
        <v>41</v>
      </c>
      <c r="G4" s="48">
        <v>1370</v>
      </c>
      <c r="H4" s="49">
        <v>25</v>
      </c>
      <c r="I4" s="48">
        <v>1735</v>
      </c>
      <c r="J4" s="49">
        <v>11</v>
      </c>
      <c r="K4" s="48">
        <v>1305</v>
      </c>
      <c r="L4" s="49">
        <v>5</v>
      </c>
      <c r="M4" s="48">
        <v>1080</v>
      </c>
      <c r="N4" s="49">
        <v>22</v>
      </c>
      <c r="O4" s="31">
        <v>133522</v>
      </c>
      <c r="P4" s="49">
        <v>4</v>
      </c>
      <c r="Q4" s="48">
        <v>2150</v>
      </c>
      <c r="R4" s="49">
        <v>18</v>
      </c>
      <c r="S4" s="48">
        <v>131372</v>
      </c>
      <c r="T4" s="49">
        <v>4</v>
      </c>
      <c r="U4" s="48">
        <v>5450</v>
      </c>
      <c r="V4" s="49">
        <v>6</v>
      </c>
      <c r="W4" s="48">
        <v>23752</v>
      </c>
      <c r="X4" s="49">
        <v>8</v>
      </c>
      <c r="Y4" s="48">
        <v>102170</v>
      </c>
      <c r="Z4" s="61"/>
    </row>
    <row r="5" spans="1:26">
      <c r="A5" s="46" t="s">
        <v>54</v>
      </c>
      <c r="B5" s="47">
        <v>37</v>
      </c>
      <c r="C5" s="46">
        <v>1009</v>
      </c>
      <c r="D5" s="47">
        <v>29</v>
      </c>
      <c r="E5" s="29">
        <f>D5*((24+1)/2)</f>
        <v>362.5</v>
      </c>
      <c r="F5" s="47">
        <v>3</v>
      </c>
      <c r="G5" s="46">
        <v>88</v>
      </c>
      <c r="H5" s="47">
        <v>3</v>
      </c>
      <c r="I5" s="46">
        <v>190</v>
      </c>
      <c r="J5" s="47">
        <v>1</v>
      </c>
      <c r="K5" s="29">
        <f>J5*((199+100)/2)</f>
        <v>149.5</v>
      </c>
      <c r="L5" s="47">
        <v>1</v>
      </c>
      <c r="M5" s="29">
        <f>L5*((499+200)/2)</f>
        <v>349.5</v>
      </c>
      <c r="N5" s="47" t="s">
        <v>5</v>
      </c>
      <c r="O5" s="30" t="s">
        <v>5</v>
      </c>
      <c r="P5" s="47" t="s">
        <v>5</v>
      </c>
      <c r="Q5" s="46" t="s">
        <v>5</v>
      </c>
      <c r="R5" s="47" t="s">
        <v>5</v>
      </c>
      <c r="S5" s="46" t="s">
        <v>5</v>
      </c>
      <c r="T5" s="47" t="s">
        <v>5</v>
      </c>
      <c r="U5" s="46" t="s">
        <v>5</v>
      </c>
      <c r="V5" s="47" t="s">
        <v>5</v>
      </c>
      <c r="W5" s="46" t="s">
        <v>5</v>
      </c>
      <c r="X5" s="47" t="s">
        <v>5</v>
      </c>
      <c r="Y5" s="46" t="s">
        <v>5</v>
      </c>
    </row>
    <row r="6" spans="1:26">
      <c r="A6" s="46" t="s">
        <v>48</v>
      </c>
      <c r="B6" s="47">
        <v>509</v>
      </c>
      <c r="C6" s="46" t="s">
        <v>92</v>
      </c>
      <c r="D6" s="47">
        <v>466</v>
      </c>
      <c r="E6" s="46">
        <v>1874</v>
      </c>
      <c r="F6" s="47">
        <v>19</v>
      </c>
      <c r="G6" s="46">
        <v>619</v>
      </c>
      <c r="H6" s="47">
        <v>15</v>
      </c>
      <c r="I6" s="46">
        <v>872</v>
      </c>
      <c r="J6" s="47" t="s">
        <v>5</v>
      </c>
      <c r="K6" s="46" t="s">
        <v>5</v>
      </c>
      <c r="L6" s="47">
        <v>3</v>
      </c>
      <c r="M6" s="46">
        <v>885</v>
      </c>
      <c r="N6" s="47">
        <v>6</v>
      </c>
      <c r="O6" s="30" t="s">
        <v>5</v>
      </c>
      <c r="P6" s="47">
        <v>5</v>
      </c>
      <c r="Q6" s="29">
        <f>P6*((999+500)/2)</f>
        <v>3747.5</v>
      </c>
      <c r="R6" s="47">
        <v>1</v>
      </c>
      <c r="S6" s="81" t="s">
        <v>92</v>
      </c>
      <c r="T6" s="47" t="s">
        <v>5</v>
      </c>
      <c r="U6" s="46" t="s">
        <v>5</v>
      </c>
      <c r="V6" s="47" t="s">
        <v>5</v>
      </c>
      <c r="W6" s="46" t="s">
        <v>5</v>
      </c>
      <c r="X6" s="47">
        <v>1</v>
      </c>
      <c r="Y6" s="29">
        <v>5000</v>
      </c>
    </row>
    <row r="7" spans="1:26">
      <c r="A7" s="46" t="s">
        <v>39</v>
      </c>
      <c r="B7" s="47">
        <v>752</v>
      </c>
      <c r="C7" s="46">
        <v>109316</v>
      </c>
      <c r="D7" s="47">
        <v>632</v>
      </c>
      <c r="E7" s="46">
        <v>3674</v>
      </c>
      <c r="F7" s="47">
        <v>33</v>
      </c>
      <c r="G7" s="46">
        <v>1076</v>
      </c>
      <c r="H7" s="47">
        <v>7</v>
      </c>
      <c r="I7" s="46">
        <v>478</v>
      </c>
      <c r="J7" s="47">
        <v>4</v>
      </c>
      <c r="K7" s="46">
        <v>523</v>
      </c>
      <c r="L7" s="47">
        <v>9</v>
      </c>
      <c r="M7" s="46">
        <v>3138</v>
      </c>
      <c r="N7" s="47">
        <v>67</v>
      </c>
      <c r="O7" s="30">
        <v>55351</v>
      </c>
      <c r="P7" s="47">
        <v>30</v>
      </c>
      <c r="Q7" s="46" t="s">
        <v>92</v>
      </c>
      <c r="R7" s="47">
        <v>37</v>
      </c>
      <c r="S7" s="46" t="s">
        <v>92</v>
      </c>
      <c r="T7" s="47">
        <v>27</v>
      </c>
      <c r="U7" s="46">
        <v>32651</v>
      </c>
      <c r="V7" s="47">
        <v>7</v>
      </c>
      <c r="W7" s="46" t="s">
        <v>92</v>
      </c>
      <c r="X7" s="47">
        <v>3</v>
      </c>
      <c r="Y7" s="46">
        <v>22700</v>
      </c>
    </row>
    <row r="8" spans="1:26">
      <c r="A8" s="46" t="s">
        <v>53</v>
      </c>
      <c r="B8" s="47">
        <v>1437</v>
      </c>
      <c r="C8" s="46">
        <v>111893</v>
      </c>
      <c r="D8" s="47">
        <v>1228</v>
      </c>
      <c r="E8" s="46">
        <v>6370</v>
      </c>
      <c r="F8" s="47">
        <v>95</v>
      </c>
      <c r="G8" s="46">
        <v>3117</v>
      </c>
      <c r="H8" s="47">
        <v>52</v>
      </c>
      <c r="I8" s="46">
        <v>3446</v>
      </c>
      <c r="J8" s="47">
        <v>39</v>
      </c>
      <c r="K8" s="46">
        <v>5041</v>
      </c>
      <c r="L8" s="47">
        <v>11</v>
      </c>
      <c r="M8" s="46">
        <v>3626</v>
      </c>
      <c r="N8" s="47">
        <v>12</v>
      </c>
      <c r="O8" s="30">
        <v>2570</v>
      </c>
      <c r="P8" s="47">
        <v>4</v>
      </c>
      <c r="Q8" s="46">
        <v>2570</v>
      </c>
      <c r="R8" s="47">
        <v>8</v>
      </c>
      <c r="S8" s="46">
        <v>87723</v>
      </c>
      <c r="T8" s="47">
        <v>4</v>
      </c>
      <c r="U8" s="46" t="s">
        <v>92</v>
      </c>
      <c r="V8" s="47">
        <v>2</v>
      </c>
      <c r="W8" s="46" t="s">
        <v>92</v>
      </c>
      <c r="X8" s="47">
        <v>2</v>
      </c>
      <c r="Y8" s="46" t="s">
        <v>92</v>
      </c>
    </row>
    <row r="9" spans="1:26">
      <c r="A9" s="46" t="s">
        <v>46</v>
      </c>
      <c r="B9" s="47">
        <v>1001</v>
      </c>
      <c r="C9" s="46">
        <v>727301</v>
      </c>
      <c r="D9" s="47">
        <v>887</v>
      </c>
      <c r="E9" s="46">
        <v>5322</v>
      </c>
      <c r="F9" s="47">
        <v>55</v>
      </c>
      <c r="G9" s="46">
        <v>1799</v>
      </c>
      <c r="H9" s="47">
        <v>23</v>
      </c>
      <c r="I9" s="46">
        <v>1566</v>
      </c>
      <c r="J9" s="47">
        <v>12</v>
      </c>
      <c r="K9" s="46">
        <v>1566</v>
      </c>
      <c r="L9" s="47">
        <v>6</v>
      </c>
      <c r="M9" s="46">
        <v>2076</v>
      </c>
      <c r="N9" s="47">
        <v>18</v>
      </c>
      <c r="O9" s="30">
        <v>714972</v>
      </c>
      <c r="P9" s="47" t="s">
        <v>5</v>
      </c>
      <c r="Q9" s="46" t="s">
        <v>5</v>
      </c>
      <c r="R9" s="47">
        <v>18</v>
      </c>
      <c r="S9" s="46">
        <v>714972</v>
      </c>
      <c r="T9" s="47">
        <v>3</v>
      </c>
      <c r="U9" s="46">
        <v>4112</v>
      </c>
      <c r="V9" s="47">
        <v>4</v>
      </c>
      <c r="W9" s="46">
        <v>12034</v>
      </c>
      <c r="X9" s="47">
        <v>11</v>
      </c>
      <c r="Y9" s="46">
        <v>698826</v>
      </c>
    </row>
    <row r="10" spans="1:26">
      <c r="A10" s="46" t="s">
        <v>11</v>
      </c>
      <c r="B10" s="47">
        <v>318</v>
      </c>
      <c r="C10" s="46">
        <v>4737</v>
      </c>
      <c r="D10" s="47">
        <v>283</v>
      </c>
      <c r="E10" s="46">
        <v>2225</v>
      </c>
      <c r="F10" s="47">
        <v>24</v>
      </c>
      <c r="G10" s="46">
        <v>825</v>
      </c>
      <c r="H10" s="47">
        <v>2</v>
      </c>
      <c r="I10" s="29">
        <f>H10*((99+50)/2)</f>
        <v>149</v>
      </c>
      <c r="J10" s="47">
        <v>6</v>
      </c>
      <c r="K10" s="29">
        <f>J10*((199+100)/2)</f>
        <v>897</v>
      </c>
      <c r="L10" s="47">
        <v>3</v>
      </c>
      <c r="M10" s="46">
        <v>840</v>
      </c>
      <c r="N10" s="47" t="s">
        <v>5</v>
      </c>
      <c r="O10" s="30" t="s">
        <v>5</v>
      </c>
      <c r="P10" s="47" t="s">
        <v>5</v>
      </c>
      <c r="Q10" s="46" t="s">
        <v>5</v>
      </c>
      <c r="R10" s="47" t="s">
        <v>5</v>
      </c>
      <c r="S10" s="46" t="s">
        <v>5</v>
      </c>
      <c r="T10" s="47" t="s">
        <v>5</v>
      </c>
      <c r="U10" s="46" t="s">
        <v>5</v>
      </c>
      <c r="V10" s="47" t="s">
        <v>5</v>
      </c>
      <c r="W10" s="46" t="s">
        <v>5</v>
      </c>
      <c r="X10" s="47" t="s">
        <v>5</v>
      </c>
      <c r="Y10" s="46" t="s">
        <v>5</v>
      </c>
    </row>
    <row r="11" spans="1:26">
      <c r="A11" s="46" t="s">
        <v>15</v>
      </c>
      <c r="B11" s="47">
        <v>59</v>
      </c>
      <c r="C11" s="46">
        <v>5891</v>
      </c>
      <c r="D11" s="47">
        <v>34</v>
      </c>
      <c r="E11" s="29">
        <f>D11*((24+1)/2)</f>
        <v>425</v>
      </c>
      <c r="F11" s="47">
        <v>13</v>
      </c>
      <c r="G11" s="46">
        <v>465</v>
      </c>
      <c r="H11" s="47">
        <v>6</v>
      </c>
      <c r="I11" s="29">
        <f>H11*((99+50)/2)</f>
        <v>447</v>
      </c>
      <c r="J11" s="47">
        <v>3</v>
      </c>
      <c r="K11" s="46">
        <v>300</v>
      </c>
      <c r="L11" s="47" t="s">
        <v>5</v>
      </c>
      <c r="M11" s="46" t="s">
        <v>5</v>
      </c>
      <c r="N11" s="47">
        <v>3</v>
      </c>
      <c r="O11" s="30" t="s">
        <v>5</v>
      </c>
      <c r="P11" s="47" t="s">
        <v>5</v>
      </c>
      <c r="Q11" s="46" t="s">
        <v>5</v>
      </c>
      <c r="R11" s="47">
        <v>3</v>
      </c>
      <c r="S11" s="46">
        <v>4490</v>
      </c>
      <c r="T11" s="47">
        <v>2</v>
      </c>
      <c r="U11" s="46" t="s">
        <v>92</v>
      </c>
      <c r="V11" s="47">
        <v>1</v>
      </c>
      <c r="W11" s="46" t="s">
        <v>92</v>
      </c>
      <c r="X11" s="47" t="s">
        <v>5</v>
      </c>
      <c r="Y11" s="46" t="s">
        <v>5</v>
      </c>
    </row>
    <row r="12" spans="1:26">
      <c r="A12" s="46" t="s">
        <v>36</v>
      </c>
      <c r="B12" s="47">
        <v>1642</v>
      </c>
      <c r="C12" s="46">
        <v>14915</v>
      </c>
      <c r="D12" s="47">
        <v>1530</v>
      </c>
      <c r="E12" s="46">
        <v>5906</v>
      </c>
      <c r="F12" s="47">
        <v>68</v>
      </c>
      <c r="G12" s="46">
        <v>2252</v>
      </c>
      <c r="H12" s="47">
        <v>28</v>
      </c>
      <c r="I12" s="46">
        <v>1807</v>
      </c>
      <c r="J12" s="47">
        <v>7</v>
      </c>
      <c r="K12" s="46">
        <v>944</v>
      </c>
      <c r="L12" s="47">
        <v>6</v>
      </c>
      <c r="M12" s="46">
        <v>1786</v>
      </c>
      <c r="N12" s="47">
        <v>3</v>
      </c>
      <c r="O12" s="30">
        <v>2220</v>
      </c>
      <c r="P12" s="47">
        <v>3</v>
      </c>
      <c r="Q12" s="46">
        <v>2220</v>
      </c>
      <c r="R12" s="47" t="s">
        <v>5</v>
      </c>
      <c r="S12" s="46" t="s">
        <v>5</v>
      </c>
      <c r="T12" s="47" t="s">
        <v>5</v>
      </c>
      <c r="U12" s="46" t="s">
        <v>5</v>
      </c>
      <c r="V12" s="47" t="s">
        <v>5</v>
      </c>
      <c r="W12" s="46" t="s">
        <v>5</v>
      </c>
      <c r="X12" s="47" t="s">
        <v>5</v>
      </c>
      <c r="Y12" s="46" t="s">
        <v>5</v>
      </c>
    </row>
    <row r="13" spans="1:26">
      <c r="A13" s="46" t="s">
        <v>35</v>
      </c>
      <c r="B13" s="47">
        <v>866</v>
      </c>
      <c r="C13" s="46">
        <v>153733</v>
      </c>
      <c r="D13" s="47">
        <v>704</v>
      </c>
      <c r="E13" s="46">
        <v>4420</v>
      </c>
      <c r="F13" s="47">
        <v>65</v>
      </c>
      <c r="G13" s="46">
        <v>2147</v>
      </c>
      <c r="H13" s="47">
        <v>38</v>
      </c>
      <c r="I13" s="46">
        <v>2816</v>
      </c>
      <c r="J13" s="47">
        <v>19</v>
      </c>
      <c r="K13" s="46">
        <v>2207</v>
      </c>
      <c r="L13" s="47">
        <v>5</v>
      </c>
      <c r="M13" s="46">
        <v>1290</v>
      </c>
      <c r="N13" s="47">
        <v>35</v>
      </c>
      <c r="O13" s="30">
        <v>140853</v>
      </c>
      <c r="P13" s="47">
        <v>6</v>
      </c>
      <c r="Q13" s="46">
        <v>4233</v>
      </c>
      <c r="R13" s="47">
        <v>29</v>
      </c>
      <c r="S13" s="46">
        <v>136620</v>
      </c>
      <c r="T13" s="47">
        <v>4</v>
      </c>
      <c r="U13" s="46">
        <v>4289</v>
      </c>
      <c r="V13" s="47">
        <v>18</v>
      </c>
      <c r="W13" s="46">
        <v>64716</v>
      </c>
      <c r="X13" s="47">
        <v>7</v>
      </c>
      <c r="Y13" s="46">
        <v>67615</v>
      </c>
    </row>
    <row r="14" spans="1:26">
      <c r="A14" s="46" t="s">
        <v>55</v>
      </c>
      <c r="B14" s="47">
        <v>231</v>
      </c>
      <c r="C14" s="46">
        <v>11441</v>
      </c>
      <c r="D14" s="47">
        <v>153</v>
      </c>
      <c r="E14" s="29">
        <f>D14*((24+1)/2)</f>
        <v>1912.5</v>
      </c>
      <c r="F14" s="47">
        <v>33</v>
      </c>
      <c r="G14" s="46">
        <v>1167</v>
      </c>
      <c r="H14" s="47">
        <v>15</v>
      </c>
      <c r="I14" s="29">
        <f>H14*((99+50)/2)</f>
        <v>1117.5</v>
      </c>
      <c r="J14" s="47">
        <v>15</v>
      </c>
      <c r="K14" s="46">
        <v>1925</v>
      </c>
      <c r="L14" s="47">
        <v>11</v>
      </c>
      <c r="M14" s="46">
        <v>3140</v>
      </c>
      <c r="N14" s="47">
        <v>4</v>
      </c>
      <c r="O14" s="30">
        <v>1947</v>
      </c>
      <c r="P14" s="47">
        <v>3</v>
      </c>
      <c r="Q14" s="46">
        <v>1947</v>
      </c>
      <c r="R14" s="47">
        <v>1</v>
      </c>
      <c r="S14" s="46" t="s">
        <v>92</v>
      </c>
      <c r="T14" s="47">
        <v>1</v>
      </c>
      <c r="U14" s="46" t="s">
        <v>92</v>
      </c>
      <c r="V14" s="47" t="s">
        <v>5</v>
      </c>
      <c r="W14" s="46" t="s">
        <v>5</v>
      </c>
      <c r="X14" s="47" t="s">
        <v>5</v>
      </c>
      <c r="Y14" s="46" t="s">
        <v>5</v>
      </c>
    </row>
    <row r="15" spans="1:26">
      <c r="A15" s="46" t="s">
        <v>44</v>
      </c>
      <c r="B15" s="47">
        <v>680</v>
      </c>
      <c r="C15" s="46" t="s">
        <v>92</v>
      </c>
      <c r="D15" s="47">
        <v>597</v>
      </c>
      <c r="E15" s="46">
        <v>3178</v>
      </c>
      <c r="F15" s="47">
        <v>35</v>
      </c>
      <c r="G15" s="29">
        <f>F15*((49+25)/2)</f>
        <v>1295</v>
      </c>
      <c r="H15" s="47">
        <v>24</v>
      </c>
      <c r="I15" s="46">
        <v>1529</v>
      </c>
      <c r="J15" s="47">
        <v>8</v>
      </c>
      <c r="K15" s="46">
        <v>976</v>
      </c>
      <c r="L15" s="47">
        <v>7</v>
      </c>
      <c r="M15" s="29">
        <f>L15*((499+200)/2)</f>
        <v>2446.5</v>
      </c>
      <c r="N15" s="47">
        <v>9</v>
      </c>
      <c r="O15" s="30" t="s">
        <v>5</v>
      </c>
      <c r="P15" s="47">
        <v>6</v>
      </c>
      <c r="Q15" s="29">
        <f>P15*((999+500)/2)</f>
        <v>4497</v>
      </c>
      <c r="R15" s="47">
        <v>3</v>
      </c>
      <c r="S15" s="81" t="s">
        <v>92</v>
      </c>
      <c r="T15" s="47">
        <v>1</v>
      </c>
      <c r="U15" s="29">
        <f>T15*((1999+1000)/2)</f>
        <v>1499.5</v>
      </c>
      <c r="V15" s="47">
        <v>1</v>
      </c>
      <c r="W15" s="29">
        <f>V15*((4999+2000)/2)</f>
        <v>3499.5</v>
      </c>
      <c r="X15" s="47">
        <v>1</v>
      </c>
      <c r="Y15" s="29">
        <v>5000</v>
      </c>
    </row>
    <row r="16" spans="1:26">
      <c r="A16" s="46" t="s">
        <v>22</v>
      </c>
      <c r="B16" s="47">
        <v>2045</v>
      </c>
      <c r="C16" s="46">
        <v>4630796</v>
      </c>
      <c r="D16" s="47">
        <v>733</v>
      </c>
      <c r="E16" s="46">
        <v>5464</v>
      </c>
      <c r="F16" s="47">
        <v>136</v>
      </c>
      <c r="G16" s="46">
        <v>4745</v>
      </c>
      <c r="H16" s="47">
        <v>122</v>
      </c>
      <c r="I16" s="46">
        <v>8393</v>
      </c>
      <c r="J16" s="47">
        <v>90</v>
      </c>
      <c r="K16" s="46">
        <v>13027</v>
      </c>
      <c r="L16" s="47">
        <v>148</v>
      </c>
      <c r="M16" s="46">
        <v>46466</v>
      </c>
      <c r="N16" s="47">
        <v>816</v>
      </c>
      <c r="O16" s="30">
        <v>4552701</v>
      </c>
      <c r="P16" s="47">
        <v>144</v>
      </c>
      <c r="Q16" s="46">
        <v>100243</v>
      </c>
      <c r="R16" s="47">
        <v>672</v>
      </c>
      <c r="S16" s="46">
        <v>4452458</v>
      </c>
      <c r="T16" s="47">
        <v>160</v>
      </c>
      <c r="U16" s="46">
        <v>225740</v>
      </c>
      <c r="V16" s="47">
        <v>265</v>
      </c>
      <c r="W16" s="46">
        <v>838119</v>
      </c>
      <c r="X16" s="47">
        <v>247</v>
      </c>
      <c r="Y16" s="46">
        <v>3388599</v>
      </c>
    </row>
    <row r="17" spans="1:25">
      <c r="A17" s="46" t="s">
        <v>21</v>
      </c>
      <c r="B17" s="47">
        <v>2757</v>
      </c>
      <c r="C17" s="46">
        <v>3747352</v>
      </c>
      <c r="D17" s="47">
        <v>1344</v>
      </c>
      <c r="E17" s="46">
        <v>8815</v>
      </c>
      <c r="F17" s="47">
        <v>169</v>
      </c>
      <c r="G17" s="46">
        <v>5826</v>
      </c>
      <c r="H17" s="47">
        <v>137</v>
      </c>
      <c r="I17" s="46">
        <v>8936</v>
      </c>
      <c r="J17" s="47">
        <v>103</v>
      </c>
      <c r="K17" s="46">
        <v>14289</v>
      </c>
      <c r="L17" s="47">
        <v>194</v>
      </c>
      <c r="M17" s="46">
        <v>65454</v>
      </c>
      <c r="N17" s="47">
        <v>810</v>
      </c>
      <c r="O17" s="30">
        <v>3644032</v>
      </c>
      <c r="P17" s="47">
        <v>178</v>
      </c>
      <c r="Q17" s="46">
        <v>120158</v>
      </c>
      <c r="R17" s="47">
        <v>632</v>
      </c>
      <c r="S17" s="46">
        <v>3523874</v>
      </c>
      <c r="T17" s="47">
        <v>171</v>
      </c>
      <c r="U17" s="46">
        <v>227072</v>
      </c>
      <c r="V17" s="47">
        <v>255</v>
      </c>
      <c r="W17" s="46">
        <v>822536</v>
      </c>
      <c r="X17" s="47">
        <v>206</v>
      </c>
      <c r="Y17" s="46">
        <v>2474266</v>
      </c>
    </row>
    <row r="18" spans="1:25">
      <c r="A18" s="46" t="s">
        <v>23</v>
      </c>
      <c r="B18" s="47">
        <v>6266</v>
      </c>
      <c r="C18" s="46">
        <v>20455666</v>
      </c>
      <c r="D18" s="47">
        <v>678</v>
      </c>
      <c r="E18" s="46">
        <v>5082</v>
      </c>
      <c r="F18" s="47">
        <v>144</v>
      </c>
      <c r="G18" s="46">
        <v>4910</v>
      </c>
      <c r="H18" s="47">
        <v>160</v>
      </c>
      <c r="I18" s="46">
        <v>11581</v>
      </c>
      <c r="J18" s="47">
        <v>197</v>
      </c>
      <c r="K18" s="46">
        <v>27911</v>
      </c>
      <c r="L18" s="47">
        <v>588</v>
      </c>
      <c r="M18" s="46">
        <v>195683</v>
      </c>
      <c r="N18" s="47">
        <v>4499</v>
      </c>
      <c r="O18" s="30">
        <v>20210499</v>
      </c>
      <c r="P18" s="47">
        <v>684</v>
      </c>
      <c r="Q18" s="46">
        <v>476951</v>
      </c>
      <c r="R18" s="47">
        <v>3815</v>
      </c>
      <c r="S18" s="46">
        <v>19733548</v>
      </c>
      <c r="T18" s="47">
        <v>980</v>
      </c>
      <c r="U18" s="46">
        <v>1341416</v>
      </c>
      <c r="V18" s="47">
        <v>1795</v>
      </c>
      <c r="W18" s="46">
        <v>5722289</v>
      </c>
      <c r="X18" s="47">
        <v>1040</v>
      </c>
      <c r="Y18" s="46">
        <v>12669843</v>
      </c>
    </row>
    <row r="19" spans="1:25">
      <c r="A19" s="46" t="s">
        <v>28</v>
      </c>
      <c r="B19" s="47">
        <v>1010</v>
      </c>
      <c r="C19" s="46">
        <v>1886197</v>
      </c>
      <c r="D19" s="47">
        <v>659</v>
      </c>
      <c r="E19" s="46">
        <v>4269</v>
      </c>
      <c r="F19" s="47">
        <v>85</v>
      </c>
      <c r="G19" s="46">
        <v>3068</v>
      </c>
      <c r="H19" s="47">
        <v>57</v>
      </c>
      <c r="I19" s="46">
        <v>3738</v>
      </c>
      <c r="J19" s="47">
        <v>28</v>
      </c>
      <c r="K19" s="46">
        <v>4104</v>
      </c>
      <c r="L19" s="47">
        <v>32</v>
      </c>
      <c r="M19" s="46">
        <v>9747</v>
      </c>
      <c r="N19" s="47">
        <v>149</v>
      </c>
      <c r="O19" s="30">
        <v>1861271</v>
      </c>
      <c r="P19" s="47">
        <v>31</v>
      </c>
      <c r="Q19" s="46">
        <v>21168</v>
      </c>
      <c r="R19" s="47">
        <v>118</v>
      </c>
      <c r="S19" s="46">
        <v>1840103</v>
      </c>
      <c r="T19" s="47">
        <v>36</v>
      </c>
      <c r="U19" s="46">
        <v>50764</v>
      </c>
      <c r="V19" s="47">
        <v>37</v>
      </c>
      <c r="W19" s="46">
        <v>114756</v>
      </c>
      <c r="X19" s="47">
        <v>45</v>
      </c>
      <c r="Y19" s="46">
        <v>1674583</v>
      </c>
    </row>
    <row r="20" spans="1:25">
      <c r="A20" s="46" t="s">
        <v>32</v>
      </c>
      <c r="B20" s="47">
        <v>1284</v>
      </c>
      <c r="C20" s="46">
        <v>313360</v>
      </c>
      <c r="D20" s="47">
        <v>1057</v>
      </c>
      <c r="E20" s="46">
        <v>5957</v>
      </c>
      <c r="F20" s="47">
        <v>63</v>
      </c>
      <c r="G20" s="29">
        <f>F20*((49+25)/2)</f>
        <v>2331</v>
      </c>
      <c r="H20" s="47">
        <v>34</v>
      </c>
      <c r="I20" s="29">
        <f>H20*((99+50)/2)</f>
        <v>2533</v>
      </c>
      <c r="J20" s="47">
        <v>47</v>
      </c>
      <c r="K20" s="46">
        <v>6243</v>
      </c>
      <c r="L20" s="47">
        <v>22</v>
      </c>
      <c r="M20" s="46">
        <v>6856</v>
      </c>
      <c r="N20" s="47">
        <v>61</v>
      </c>
      <c r="O20" s="30">
        <v>289849</v>
      </c>
      <c r="P20" s="47">
        <v>23</v>
      </c>
      <c r="Q20" s="46">
        <v>15571</v>
      </c>
      <c r="R20" s="47">
        <v>38</v>
      </c>
      <c r="S20" s="46">
        <v>274278</v>
      </c>
      <c r="T20" s="47">
        <v>10</v>
      </c>
      <c r="U20" s="46">
        <v>13610</v>
      </c>
      <c r="V20" s="47">
        <v>16</v>
      </c>
      <c r="W20" s="46">
        <v>54008</v>
      </c>
      <c r="X20" s="47">
        <v>12</v>
      </c>
      <c r="Y20" s="46">
        <v>206660</v>
      </c>
    </row>
    <row r="21" spans="1:25">
      <c r="A21" s="46" t="s">
        <v>40</v>
      </c>
      <c r="B21" s="47">
        <v>658</v>
      </c>
      <c r="C21" s="46">
        <v>6806</v>
      </c>
      <c r="D21" s="47">
        <v>594</v>
      </c>
      <c r="E21" s="46">
        <v>3548</v>
      </c>
      <c r="F21" s="47">
        <v>46</v>
      </c>
      <c r="G21" s="46">
        <v>1454</v>
      </c>
      <c r="H21" s="47">
        <v>14</v>
      </c>
      <c r="I21" s="46">
        <v>902</v>
      </c>
      <c r="J21" s="47">
        <v>2</v>
      </c>
      <c r="K21" s="29">
        <f>J21*((199+100)/2)</f>
        <v>299</v>
      </c>
      <c r="L21" s="47">
        <v>2</v>
      </c>
      <c r="M21" s="29">
        <f>L21*((499+200)/2)</f>
        <v>699</v>
      </c>
      <c r="N21" s="47" t="s">
        <v>5</v>
      </c>
      <c r="O21" s="30" t="s">
        <v>5</v>
      </c>
      <c r="P21" s="47" t="s">
        <v>5</v>
      </c>
      <c r="Q21" s="46" t="s">
        <v>5</v>
      </c>
      <c r="R21" s="47" t="s">
        <v>5</v>
      </c>
      <c r="S21" s="46" t="s">
        <v>5</v>
      </c>
      <c r="T21" s="47" t="s">
        <v>5</v>
      </c>
      <c r="U21" s="46" t="s">
        <v>5</v>
      </c>
      <c r="V21" s="47" t="s">
        <v>5</v>
      </c>
      <c r="W21" s="46" t="s">
        <v>5</v>
      </c>
      <c r="X21" s="47" t="s">
        <v>5</v>
      </c>
      <c r="Y21" s="46" t="s">
        <v>5</v>
      </c>
    </row>
    <row r="22" spans="1:25">
      <c r="A22" s="46" t="s">
        <v>6</v>
      </c>
      <c r="B22" s="47">
        <v>752</v>
      </c>
      <c r="C22" s="46">
        <v>8923</v>
      </c>
      <c r="D22" s="47">
        <v>683</v>
      </c>
      <c r="E22" s="46">
        <v>3733</v>
      </c>
      <c r="F22" s="47">
        <v>47</v>
      </c>
      <c r="G22" s="46">
        <v>1767</v>
      </c>
      <c r="H22" s="47">
        <v>13</v>
      </c>
      <c r="I22" s="46">
        <v>841</v>
      </c>
      <c r="J22" s="47">
        <v>4</v>
      </c>
      <c r="K22" s="29">
        <f>J22*((199+100)/2)</f>
        <v>598</v>
      </c>
      <c r="L22" s="47">
        <v>3</v>
      </c>
      <c r="M22" s="46">
        <v>670</v>
      </c>
      <c r="N22" s="47">
        <v>2</v>
      </c>
      <c r="O22" s="30" t="s">
        <v>5</v>
      </c>
      <c r="P22" s="47">
        <v>2</v>
      </c>
      <c r="Q22" s="46" t="s">
        <v>92</v>
      </c>
      <c r="R22" s="47" t="s">
        <v>5</v>
      </c>
      <c r="S22" s="46" t="s">
        <v>5</v>
      </c>
      <c r="T22" s="47" t="s">
        <v>5</v>
      </c>
      <c r="U22" s="46" t="s">
        <v>5</v>
      </c>
      <c r="V22" s="47" t="s">
        <v>5</v>
      </c>
      <c r="W22" s="46" t="s">
        <v>5</v>
      </c>
      <c r="X22" s="47" t="s">
        <v>5</v>
      </c>
      <c r="Y22" s="46" t="s">
        <v>5</v>
      </c>
    </row>
    <row r="23" spans="1:25">
      <c r="A23" s="46" t="s">
        <v>16</v>
      </c>
      <c r="B23" s="47">
        <v>333</v>
      </c>
      <c r="C23" s="46">
        <v>19869</v>
      </c>
      <c r="D23" s="47">
        <v>281</v>
      </c>
      <c r="E23" s="46">
        <v>1500</v>
      </c>
      <c r="F23" s="47">
        <v>20</v>
      </c>
      <c r="G23" s="46">
        <v>691</v>
      </c>
      <c r="H23" s="47">
        <v>14</v>
      </c>
      <c r="I23" s="46">
        <v>934</v>
      </c>
      <c r="J23" s="47">
        <v>4</v>
      </c>
      <c r="K23" s="29">
        <f>J23*((199+100)/2)</f>
        <v>598</v>
      </c>
      <c r="L23" s="47">
        <v>7</v>
      </c>
      <c r="M23" s="46">
        <v>2400</v>
      </c>
      <c r="N23" s="47">
        <v>7</v>
      </c>
      <c r="O23" s="30">
        <v>13010</v>
      </c>
      <c r="P23" s="47">
        <v>1</v>
      </c>
      <c r="Q23" s="46" t="s">
        <v>92</v>
      </c>
      <c r="R23" s="47">
        <v>6</v>
      </c>
      <c r="S23" s="46">
        <v>13010</v>
      </c>
      <c r="T23" s="47">
        <v>3</v>
      </c>
      <c r="U23" s="46">
        <v>4810</v>
      </c>
      <c r="V23" s="47">
        <v>3</v>
      </c>
      <c r="W23" s="46">
        <v>8200</v>
      </c>
      <c r="X23" s="47" t="s">
        <v>5</v>
      </c>
      <c r="Y23" s="46" t="s">
        <v>5</v>
      </c>
    </row>
    <row r="24" spans="1:25">
      <c r="A24" s="46" t="s">
        <v>9</v>
      </c>
      <c r="B24" s="47">
        <v>478</v>
      </c>
      <c r="C24" s="46">
        <v>11151</v>
      </c>
      <c r="D24" s="47">
        <v>379</v>
      </c>
      <c r="E24" s="46">
        <v>2254</v>
      </c>
      <c r="F24" s="47">
        <v>42</v>
      </c>
      <c r="G24" s="29">
        <f>F24*((49+25)/2)</f>
        <v>1554</v>
      </c>
      <c r="H24" s="47">
        <v>31</v>
      </c>
      <c r="I24" s="46">
        <v>2083</v>
      </c>
      <c r="J24" s="47">
        <v>14</v>
      </c>
      <c r="K24" s="46">
        <v>1770</v>
      </c>
      <c r="L24" s="47">
        <v>10</v>
      </c>
      <c r="M24" s="46">
        <v>2066</v>
      </c>
      <c r="N24" s="47">
        <v>2</v>
      </c>
      <c r="O24" s="30" t="s">
        <v>5</v>
      </c>
      <c r="P24" s="47">
        <v>2</v>
      </c>
      <c r="Q24" s="46" t="s">
        <v>92</v>
      </c>
      <c r="R24" s="47" t="s">
        <v>5</v>
      </c>
      <c r="S24" s="46" t="s">
        <v>5</v>
      </c>
      <c r="T24" s="47" t="s">
        <v>5</v>
      </c>
      <c r="U24" s="46" t="s">
        <v>5</v>
      </c>
      <c r="V24" s="47" t="s">
        <v>5</v>
      </c>
      <c r="W24" s="46" t="s">
        <v>5</v>
      </c>
      <c r="X24" s="47" t="s">
        <v>5</v>
      </c>
      <c r="Y24" s="46" t="s">
        <v>5</v>
      </c>
    </row>
    <row r="25" spans="1:25">
      <c r="A25" s="46" t="s">
        <v>17</v>
      </c>
      <c r="B25" s="47">
        <v>2198</v>
      </c>
      <c r="C25" s="46">
        <v>1099478</v>
      </c>
      <c r="D25" s="47">
        <v>1658</v>
      </c>
      <c r="E25" s="46">
        <v>9907</v>
      </c>
      <c r="F25" s="47">
        <v>138</v>
      </c>
      <c r="G25" s="46">
        <v>4580</v>
      </c>
      <c r="H25" s="47">
        <v>69</v>
      </c>
      <c r="I25" s="46">
        <v>4613</v>
      </c>
      <c r="J25" s="47">
        <v>57</v>
      </c>
      <c r="K25" s="46">
        <v>7689</v>
      </c>
      <c r="L25" s="47">
        <v>51</v>
      </c>
      <c r="M25" s="46">
        <v>16534</v>
      </c>
      <c r="N25" s="47">
        <v>225</v>
      </c>
      <c r="O25" s="30">
        <v>1056155</v>
      </c>
      <c r="P25" s="47">
        <v>43</v>
      </c>
      <c r="Q25" s="46">
        <v>28172</v>
      </c>
      <c r="R25" s="47">
        <v>182</v>
      </c>
      <c r="S25" s="46">
        <v>1027983</v>
      </c>
      <c r="T25" s="47">
        <v>67</v>
      </c>
      <c r="U25" s="46">
        <v>90682</v>
      </c>
      <c r="V25" s="47">
        <v>68</v>
      </c>
      <c r="W25" s="46">
        <v>215980</v>
      </c>
      <c r="X25" s="47">
        <v>47</v>
      </c>
      <c r="Y25" s="46">
        <v>721321</v>
      </c>
    </row>
    <row r="26" spans="1:25">
      <c r="A26" s="46" t="s">
        <v>19</v>
      </c>
      <c r="B26" s="47">
        <v>3355</v>
      </c>
      <c r="C26" s="46">
        <v>7606785</v>
      </c>
      <c r="D26" s="47">
        <v>941</v>
      </c>
      <c r="E26" s="46">
        <v>6592</v>
      </c>
      <c r="F26" s="47">
        <v>128</v>
      </c>
      <c r="G26" s="46">
        <v>4567</v>
      </c>
      <c r="H26" s="47">
        <v>102</v>
      </c>
      <c r="I26" s="46">
        <v>7292</v>
      </c>
      <c r="J26" s="47">
        <v>116</v>
      </c>
      <c r="K26" s="46">
        <v>15573</v>
      </c>
      <c r="L26" s="47">
        <v>248</v>
      </c>
      <c r="M26" s="46">
        <v>80896</v>
      </c>
      <c r="N26" s="47">
        <v>1820</v>
      </c>
      <c r="O26" s="30">
        <v>7491865</v>
      </c>
      <c r="P26" s="47">
        <v>272</v>
      </c>
      <c r="Q26" s="46">
        <v>197715</v>
      </c>
      <c r="R26" s="47">
        <v>1548</v>
      </c>
      <c r="S26" s="46">
        <v>7294150</v>
      </c>
      <c r="T26" s="47">
        <v>336</v>
      </c>
      <c r="U26" s="46">
        <v>461003</v>
      </c>
      <c r="V26" s="47">
        <v>888</v>
      </c>
      <c r="W26" s="46">
        <v>2822844</v>
      </c>
      <c r="X26" s="47">
        <v>324</v>
      </c>
      <c r="Y26" s="46">
        <v>4010303</v>
      </c>
    </row>
    <row r="27" spans="1:25">
      <c r="A27" s="46" t="s">
        <v>38</v>
      </c>
      <c r="B27" s="47">
        <v>540</v>
      </c>
      <c r="C27" s="46">
        <v>401898</v>
      </c>
      <c r="D27" s="47">
        <v>454</v>
      </c>
      <c r="E27" s="46">
        <v>2607</v>
      </c>
      <c r="F27" s="47">
        <v>33</v>
      </c>
      <c r="G27" s="46">
        <v>1177</v>
      </c>
      <c r="H27" s="47">
        <v>6</v>
      </c>
      <c r="I27" s="46">
        <v>394</v>
      </c>
      <c r="J27" s="47">
        <v>7</v>
      </c>
      <c r="K27" s="46">
        <v>794</v>
      </c>
      <c r="L27" s="47" t="s">
        <v>5</v>
      </c>
      <c r="M27" s="46" t="s">
        <v>5</v>
      </c>
      <c r="N27" s="47">
        <v>40</v>
      </c>
      <c r="O27" s="30">
        <v>396926</v>
      </c>
      <c r="P27" s="47">
        <v>4</v>
      </c>
      <c r="Q27" s="46">
        <v>3302</v>
      </c>
      <c r="R27" s="47">
        <v>36</v>
      </c>
      <c r="S27" s="46">
        <v>393624</v>
      </c>
      <c r="T27" s="47" t="s">
        <v>5</v>
      </c>
      <c r="U27" s="46" t="s">
        <v>5</v>
      </c>
      <c r="V27" s="47">
        <v>13</v>
      </c>
      <c r="W27" s="46">
        <v>47068</v>
      </c>
      <c r="X27" s="47">
        <v>23</v>
      </c>
      <c r="Y27" s="46">
        <v>346556</v>
      </c>
    </row>
    <row r="28" spans="1:25">
      <c r="A28" s="46" t="s">
        <v>24</v>
      </c>
      <c r="B28" s="47">
        <v>2128</v>
      </c>
      <c r="C28" s="46">
        <v>2774597</v>
      </c>
      <c r="D28" s="47">
        <v>1412</v>
      </c>
      <c r="E28" s="46">
        <v>9264</v>
      </c>
      <c r="F28" s="47">
        <v>131</v>
      </c>
      <c r="G28" s="46">
        <v>4364</v>
      </c>
      <c r="H28" s="47">
        <v>120</v>
      </c>
      <c r="I28" s="46">
        <v>8216</v>
      </c>
      <c r="J28" s="47">
        <v>77</v>
      </c>
      <c r="K28" s="46">
        <v>10627</v>
      </c>
      <c r="L28" s="47">
        <v>67</v>
      </c>
      <c r="M28" s="46">
        <v>22085</v>
      </c>
      <c r="N28" s="47">
        <v>321</v>
      </c>
      <c r="O28" s="30">
        <v>2720041</v>
      </c>
      <c r="P28" s="47">
        <v>49</v>
      </c>
      <c r="Q28" s="46">
        <v>34347</v>
      </c>
      <c r="R28" s="47">
        <v>272</v>
      </c>
      <c r="S28" s="46">
        <v>2685694</v>
      </c>
      <c r="T28" s="47">
        <v>68</v>
      </c>
      <c r="U28" s="46">
        <v>97669</v>
      </c>
      <c r="V28" s="47">
        <v>121</v>
      </c>
      <c r="W28" s="46">
        <v>376459</v>
      </c>
      <c r="X28" s="47">
        <v>83</v>
      </c>
      <c r="Y28" s="46">
        <v>2211566</v>
      </c>
    </row>
    <row r="29" spans="1:25">
      <c r="A29" s="46" t="s">
        <v>43</v>
      </c>
      <c r="B29" s="47">
        <v>406</v>
      </c>
      <c r="C29" s="46">
        <v>173953</v>
      </c>
      <c r="D29" s="47">
        <v>323</v>
      </c>
      <c r="E29" s="46">
        <v>2048</v>
      </c>
      <c r="F29" s="47">
        <v>26</v>
      </c>
      <c r="G29" s="46">
        <v>906</v>
      </c>
      <c r="H29" s="47">
        <v>11</v>
      </c>
      <c r="I29" s="46">
        <v>708</v>
      </c>
      <c r="J29" s="47">
        <v>6</v>
      </c>
      <c r="K29" s="46">
        <v>712</v>
      </c>
      <c r="L29" s="47">
        <v>3</v>
      </c>
      <c r="M29" s="29">
        <f>L29*((499+200)/2)</f>
        <v>1048.5</v>
      </c>
      <c r="N29" s="47">
        <v>37</v>
      </c>
      <c r="O29" s="30">
        <v>167408</v>
      </c>
      <c r="P29" s="47">
        <v>2</v>
      </c>
      <c r="Q29" s="46" t="s">
        <v>92</v>
      </c>
      <c r="R29" s="47">
        <v>35</v>
      </c>
      <c r="S29" s="46">
        <v>167408</v>
      </c>
      <c r="T29" s="47" t="s">
        <v>5</v>
      </c>
      <c r="U29" s="46" t="s">
        <v>5</v>
      </c>
      <c r="V29" s="47">
        <v>22</v>
      </c>
      <c r="W29" s="46">
        <v>83534</v>
      </c>
      <c r="X29" s="47">
        <v>13</v>
      </c>
      <c r="Y29" s="46">
        <v>83874</v>
      </c>
    </row>
    <row r="30" spans="1:25">
      <c r="A30" s="46" t="s">
        <v>27</v>
      </c>
      <c r="B30" s="47">
        <v>1476</v>
      </c>
      <c r="C30" s="46">
        <v>2992576</v>
      </c>
      <c r="D30" s="47">
        <v>451</v>
      </c>
      <c r="E30" s="46">
        <v>3213</v>
      </c>
      <c r="F30" s="47">
        <v>64</v>
      </c>
      <c r="G30" s="46">
        <v>2292</v>
      </c>
      <c r="H30" s="47">
        <v>84</v>
      </c>
      <c r="I30" s="46">
        <v>5784</v>
      </c>
      <c r="J30" s="47">
        <v>98</v>
      </c>
      <c r="K30" s="46">
        <v>14682</v>
      </c>
      <c r="L30" s="47">
        <v>189</v>
      </c>
      <c r="M30" s="46">
        <v>60979</v>
      </c>
      <c r="N30" s="47">
        <v>590</v>
      </c>
      <c r="O30" s="30">
        <v>2905626</v>
      </c>
      <c r="P30" s="47">
        <v>163</v>
      </c>
      <c r="Q30" s="46">
        <v>115961</v>
      </c>
      <c r="R30" s="47">
        <v>427</v>
      </c>
      <c r="S30" s="46">
        <v>2789665</v>
      </c>
      <c r="T30" s="47">
        <v>185</v>
      </c>
      <c r="U30" s="46">
        <v>244950</v>
      </c>
      <c r="V30" s="47">
        <v>143</v>
      </c>
      <c r="W30" s="46">
        <v>440085</v>
      </c>
      <c r="X30" s="47">
        <v>99</v>
      </c>
      <c r="Y30" s="46">
        <v>2104630</v>
      </c>
    </row>
    <row r="31" spans="1:25">
      <c r="A31" s="46" t="s">
        <v>50</v>
      </c>
      <c r="B31" s="47">
        <v>81</v>
      </c>
      <c r="C31" s="46" t="s">
        <v>92</v>
      </c>
      <c r="D31" s="47">
        <v>77</v>
      </c>
      <c r="E31" s="29">
        <f>D31*((24+1)/2)</f>
        <v>962.5</v>
      </c>
      <c r="F31" s="47">
        <v>1</v>
      </c>
      <c r="G31" s="29">
        <f>F31*((49+25)/2)</f>
        <v>37</v>
      </c>
      <c r="H31" s="47">
        <v>1</v>
      </c>
      <c r="I31" s="29">
        <f>H31*((99+50)/2)</f>
        <v>74.5</v>
      </c>
      <c r="J31" s="47">
        <v>1</v>
      </c>
      <c r="K31" s="29">
        <f>J31*((199+100)/2)</f>
        <v>149.5</v>
      </c>
      <c r="L31" s="47" t="s">
        <v>5</v>
      </c>
      <c r="M31" s="46" t="s">
        <v>5</v>
      </c>
      <c r="N31" s="47">
        <v>1</v>
      </c>
      <c r="O31" s="30" t="s">
        <v>5</v>
      </c>
      <c r="P31" s="47" t="s">
        <v>5</v>
      </c>
      <c r="Q31" s="46" t="s">
        <v>5</v>
      </c>
      <c r="R31" s="47">
        <v>1</v>
      </c>
      <c r="S31" s="81" t="s">
        <v>92</v>
      </c>
      <c r="T31" s="47" t="s">
        <v>5</v>
      </c>
      <c r="U31" s="46" t="s">
        <v>5</v>
      </c>
      <c r="V31" s="47">
        <v>1</v>
      </c>
      <c r="W31" s="29">
        <f>V31*((4999+2000)/2)</f>
        <v>3499.5</v>
      </c>
      <c r="X31" s="47" t="s">
        <v>5</v>
      </c>
      <c r="Y31" s="46" t="s">
        <v>5</v>
      </c>
    </row>
    <row r="32" spans="1:25">
      <c r="A32" s="46" t="s">
        <v>7</v>
      </c>
      <c r="B32" s="47">
        <v>359</v>
      </c>
      <c r="C32" s="46">
        <v>3287</v>
      </c>
      <c r="D32" s="47">
        <v>334</v>
      </c>
      <c r="E32" s="46">
        <v>1908</v>
      </c>
      <c r="F32" s="47">
        <v>18</v>
      </c>
      <c r="G32" s="46">
        <v>626</v>
      </c>
      <c r="H32" s="47">
        <v>5</v>
      </c>
      <c r="I32" s="29">
        <f>H32*((99+50)/2)</f>
        <v>372.5</v>
      </c>
      <c r="J32" s="47" t="s">
        <v>5</v>
      </c>
      <c r="K32" s="46" t="s">
        <v>5</v>
      </c>
      <c r="L32" s="47">
        <v>2</v>
      </c>
      <c r="M32" s="29">
        <f>L32*((499+200)/2)</f>
        <v>699</v>
      </c>
      <c r="N32" s="47" t="s">
        <v>5</v>
      </c>
      <c r="O32" s="30" t="s">
        <v>5</v>
      </c>
      <c r="P32" s="47" t="s">
        <v>5</v>
      </c>
      <c r="Q32" s="46" t="s">
        <v>5</v>
      </c>
      <c r="R32" s="47" t="s">
        <v>5</v>
      </c>
      <c r="S32" s="46" t="s">
        <v>5</v>
      </c>
      <c r="T32" s="47" t="s">
        <v>5</v>
      </c>
      <c r="U32" s="46" t="s">
        <v>5</v>
      </c>
      <c r="V32" s="47" t="s">
        <v>5</v>
      </c>
      <c r="W32" s="46" t="s">
        <v>5</v>
      </c>
      <c r="X32" s="47" t="s">
        <v>5</v>
      </c>
      <c r="Y32" s="46" t="s">
        <v>5</v>
      </c>
    </row>
    <row r="33" spans="1:25">
      <c r="A33" s="46" t="s">
        <v>13</v>
      </c>
      <c r="B33" s="47">
        <v>298</v>
      </c>
      <c r="C33" s="46">
        <v>7901</v>
      </c>
      <c r="D33" s="47">
        <v>256</v>
      </c>
      <c r="E33" s="46">
        <v>1412</v>
      </c>
      <c r="F33" s="47">
        <v>15</v>
      </c>
      <c r="G33" s="46">
        <v>478</v>
      </c>
      <c r="H33" s="47">
        <v>18</v>
      </c>
      <c r="I33" s="46">
        <v>1267</v>
      </c>
      <c r="J33" s="47">
        <v>2</v>
      </c>
      <c r="K33" s="29">
        <f>J33*((199+100)/2)</f>
        <v>299</v>
      </c>
      <c r="L33" s="47">
        <v>5</v>
      </c>
      <c r="M33" s="46">
        <v>1504</v>
      </c>
      <c r="N33" s="47">
        <v>2</v>
      </c>
      <c r="O33" s="30" t="s">
        <v>5</v>
      </c>
      <c r="P33" s="47">
        <v>1</v>
      </c>
      <c r="Q33" s="46" t="s">
        <v>92</v>
      </c>
      <c r="R33" s="47">
        <v>1</v>
      </c>
      <c r="S33" s="46" t="s">
        <v>92</v>
      </c>
      <c r="T33" s="47" t="s">
        <v>5</v>
      </c>
      <c r="U33" s="46" t="s">
        <v>5</v>
      </c>
      <c r="V33" s="47">
        <v>1</v>
      </c>
      <c r="W33" s="46" t="s">
        <v>92</v>
      </c>
      <c r="X33" s="47" t="s">
        <v>5</v>
      </c>
      <c r="Y33" s="46" t="s">
        <v>5</v>
      </c>
    </row>
    <row r="34" spans="1:25">
      <c r="A34" s="46" t="s">
        <v>47</v>
      </c>
      <c r="B34" s="47">
        <v>211</v>
      </c>
      <c r="C34" s="46">
        <v>1294</v>
      </c>
      <c r="D34" s="47">
        <v>202</v>
      </c>
      <c r="E34" s="46">
        <v>757</v>
      </c>
      <c r="F34" s="47">
        <v>7</v>
      </c>
      <c r="G34" s="29">
        <f>F34*((49+25)/2)</f>
        <v>259</v>
      </c>
      <c r="H34" s="47">
        <v>1</v>
      </c>
      <c r="I34" s="29">
        <f>H34*((99+50)/2)</f>
        <v>74.5</v>
      </c>
      <c r="J34" s="47" t="s">
        <v>5</v>
      </c>
      <c r="K34" s="46" t="s">
        <v>5</v>
      </c>
      <c r="L34" s="47">
        <v>1</v>
      </c>
      <c r="M34" s="29">
        <f>L34*((499+200)/2)</f>
        <v>349.5</v>
      </c>
      <c r="N34" s="47" t="s">
        <v>5</v>
      </c>
      <c r="O34" s="30" t="s">
        <v>5</v>
      </c>
      <c r="P34" s="47" t="s">
        <v>5</v>
      </c>
      <c r="Q34" s="46" t="s">
        <v>5</v>
      </c>
      <c r="R34" s="47" t="s">
        <v>5</v>
      </c>
      <c r="S34" s="46" t="s">
        <v>5</v>
      </c>
      <c r="T34" s="47" t="s">
        <v>5</v>
      </c>
      <c r="U34" s="46" t="s">
        <v>5</v>
      </c>
      <c r="V34" s="47" t="s">
        <v>5</v>
      </c>
      <c r="W34" s="46" t="s">
        <v>5</v>
      </c>
      <c r="X34" s="47" t="s">
        <v>5</v>
      </c>
      <c r="Y34" s="46" t="s">
        <v>5</v>
      </c>
    </row>
    <row r="35" spans="1:25">
      <c r="A35" s="46" t="s">
        <v>12</v>
      </c>
      <c r="B35" s="47">
        <v>1912</v>
      </c>
      <c r="C35" s="46">
        <v>74671</v>
      </c>
      <c r="D35" s="47">
        <v>1655</v>
      </c>
      <c r="E35" s="46">
        <v>9845</v>
      </c>
      <c r="F35" s="47">
        <v>112</v>
      </c>
      <c r="G35" s="29">
        <f>F35*((49+25)/2)</f>
        <v>4144</v>
      </c>
      <c r="H35" s="47">
        <v>70</v>
      </c>
      <c r="I35" s="46">
        <v>4676</v>
      </c>
      <c r="J35" s="47">
        <v>29</v>
      </c>
      <c r="K35" s="46">
        <v>3772</v>
      </c>
      <c r="L35" s="47">
        <v>27</v>
      </c>
      <c r="M35" s="46">
        <v>8339</v>
      </c>
      <c r="N35" s="47">
        <v>19</v>
      </c>
      <c r="O35" s="30">
        <v>42794</v>
      </c>
      <c r="P35" s="47">
        <v>2</v>
      </c>
      <c r="Q35" s="46" t="s">
        <v>92</v>
      </c>
      <c r="R35" s="47">
        <v>17</v>
      </c>
      <c r="S35" s="46">
        <v>42794</v>
      </c>
      <c r="T35" s="47">
        <v>5</v>
      </c>
      <c r="U35" s="46">
        <v>7252</v>
      </c>
      <c r="V35" s="47">
        <v>12</v>
      </c>
      <c r="W35" s="46">
        <v>35542</v>
      </c>
      <c r="X35" s="47" t="s">
        <v>5</v>
      </c>
      <c r="Y35" s="46" t="s">
        <v>5</v>
      </c>
    </row>
    <row r="36" spans="1:25">
      <c r="A36" s="46" t="s">
        <v>31</v>
      </c>
      <c r="B36" s="47">
        <v>2217</v>
      </c>
      <c r="C36" s="46">
        <v>8901434</v>
      </c>
      <c r="D36" s="47">
        <v>987</v>
      </c>
      <c r="E36" s="46">
        <v>6091</v>
      </c>
      <c r="F36" s="47">
        <v>78</v>
      </c>
      <c r="G36" s="46">
        <v>2552</v>
      </c>
      <c r="H36" s="47">
        <v>60</v>
      </c>
      <c r="I36" s="46">
        <v>3810</v>
      </c>
      <c r="J36" s="47">
        <v>25</v>
      </c>
      <c r="K36" s="46">
        <v>3511</v>
      </c>
      <c r="L36" s="47">
        <v>25</v>
      </c>
      <c r="M36" s="46">
        <v>7959</v>
      </c>
      <c r="N36" s="47">
        <v>1042</v>
      </c>
      <c r="O36" s="30">
        <v>8877511</v>
      </c>
      <c r="P36" s="47">
        <v>31</v>
      </c>
      <c r="Q36" s="46">
        <v>23048</v>
      </c>
      <c r="R36" s="47">
        <v>1011</v>
      </c>
      <c r="S36" s="46">
        <v>8854463</v>
      </c>
      <c r="T36" s="47">
        <v>97</v>
      </c>
      <c r="U36" s="46">
        <v>137694</v>
      </c>
      <c r="V36" s="47">
        <v>385</v>
      </c>
      <c r="W36" s="46">
        <v>1254220</v>
      </c>
      <c r="X36" s="47">
        <v>529</v>
      </c>
      <c r="Y36" s="46">
        <v>7462549</v>
      </c>
    </row>
    <row r="37" spans="1:25">
      <c r="A37" s="46" t="s">
        <v>25</v>
      </c>
      <c r="B37" s="47">
        <v>218</v>
      </c>
      <c r="C37" s="46">
        <v>133653</v>
      </c>
      <c r="D37" s="47">
        <v>148</v>
      </c>
      <c r="E37" s="46">
        <v>1155</v>
      </c>
      <c r="F37" s="47">
        <v>24</v>
      </c>
      <c r="G37" s="46">
        <v>825</v>
      </c>
      <c r="H37" s="47">
        <v>16</v>
      </c>
      <c r="I37" s="46">
        <v>1152</v>
      </c>
      <c r="J37" s="47">
        <v>2</v>
      </c>
      <c r="K37" s="29">
        <f>J37*((199+100)/2)</f>
        <v>299</v>
      </c>
      <c r="L37" s="47">
        <v>9</v>
      </c>
      <c r="M37" s="46">
        <v>2390</v>
      </c>
      <c r="N37" s="47">
        <v>19</v>
      </c>
      <c r="O37" s="30">
        <v>125081</v>
      </c>
      <c r="P37" s="47">
        <v>2</v>
      </c>
      <c r="Q37" s="46" t="s">
        <v>92</v>
      </c>
      <c r="R37" s="47">
        <v>17</v>
      </c>
      <c r="S37" s="46" t="s">
        <v>92</v>
      </c>
      <c r="T37" s="47">
        <v>1</v>
      </c>
      <c r="U37" s="46" t="s">
        <v>92</v>
      </c>
      <c r="V37" s="47">
        <v>7</v>
      </c>
      <c r="W37" s="46">
        <v>22631</v>
      </c>
      <c r="X37" s="47">
        <v>9</v>
      </c>
      <c r="Y37" s="46">
        <v>102450</v>
      </c>
    </row>
    <row r="38" spans="1:25">
      <c r="A38" s="46" t="s">
        <v>20</v>
      </c>
      <c r="B38" s="47">
        <v>3494</v>
      </c>
      <c r="C38" s="46">
        <v>2058503</v>
      </c>
      <c r="D38" s="47">
        <v>2263</v>
      </c>
      <c r="E38" s="46">
        <v>14322</v>
      </c>
      <c r="F38" s="47">
        <v>225</v>
      </c>
      <c r="G38" s="46">
        <v>7877</v>
      </c>
      <c r="H38" s="47">
        <v>130</v>
      </c>
      <c r="I38" s="46">
        <v>9281</v>
      </c>
      <c r="J38" s="47">
        <v>91</v>
      </c>
      <c r="K38" s="46">
        <v>12169</v>
      </c>
      <c r="L38" s="47">
        <v>121</v>
      </c>
      <c r="M38" s="46">
        <v>38570</v>
      </c>
      <c r="N38" s="47">
        <v>664</v>
      </c>
      <c r="O38" s="30">
        <v>1976284</v>
      </c>
      <c r="P38" s="47">
        <v>89</v>
      </c>
      <c r="Q38" s="46">
        <v>59683</v>
      </c>
      <c r="R38" s="47">
        <v>575</v>
      </c>
      <c r="S38" s="46">
        <v>1916601</v>
      </c>
      <c r="T38" s="47">
        <v>159</v>
      </c>
      <c r="U38" s="46">
        <v>209306</v>
      </c>
      <c r="V38" s="47">
        <v>317</v>
      </c>
      <c r="W38" s="46">
        <v>917590</v>
      </c>
      <c r="X38" s="47">
        <v>99</v>
      </c>
      <c r="Y38" s="46">
        <v>789705</v>
      </c>
    </row>
    <row r="39" spans="1:25">
      <c r="A39" s="46" t="s">
        <v>41</v>
      </c>
      <c r="B39" s="47">
        <v>1947</v>
      </c>
      <c r="C39" s="46">
        <v>2304740</v>
      </c>
      <c r="D39" s="47">
        <v>1689</v>
      </c>
      <c r="E39" s="46">
        <v>9696</v>
      </c>
      <c r="F39" s="47">
        <v>113</v>
      </c>
      <c r="G39" s="46">
        <v>3750</v>
      </c>
      <c r="H39" s="47">
        <v>40</v>
      </c>
      <c r="I39" s="46">
        <v>2668</v>
      </c>
      <c r="J39" s="47">
        <v>13</v>
      </c>
      <c r="K39" s="46">
        <v>1506</v>
      </c>
      <c r="L39" s="47">
        <v>8</v>
      </c>
      <c r="M39" s="46">
        <v>1887</v>
      </c>
      <c r="N39" s="47">
        <v>84</v>
      </c>
      <c r="O39" s="30">
        <v>2285233</v>
      </c>
      <c r="P39" s="47">
        <v>3</v>
      </c>
      <c r="Q39" s="46">
        <v>2074</v>
      </c>
      <c r="R39" s="47">
        <v>81</v>
      </c>
      <c r="S39" s="46">
        <v>2283159</v>
      </c>
      <c r="T39" s="47">
        <v>28</v>
      </c>
      <c r="U39" s="46">
        <v>36842</v>
      </c>
      <c r="V39" s="47">
        <v>20</v>
      </c>
      <c r="W39" s="46">
        <v>72008</v>
      </c>
      <c r="X39" s="47">
        <v>33</v>
      </c>
      <c r="Y39" s="46">
        <v>2174309</v>
      </c>
    </row>
    <row r="40" spans="1:25">
      <c r="A40" s="46" t="s">
        <v>52</v>
      </c>
      <c r="B40" s="47">
        <v>1124</v>
      </c>
      <c r="C40" s="46">
        <v>12693</v>
      </c>
      <c r="D40" s="47">
        <v>1048</v>
      </c>
      <c r="E40" s="46">
        <v>5551</v>
      </c>
      <c r="F40" s="47">
        <v>44</v>
      </c>
      <c r="G40" s="46">
        <v>1479</v>
      </c>
      <c r="H40" s="47">
        <v>15</v>
      </c>
      <c r="I40" s="29">
        <f>H40*((99+50)/2)</f>
        <v>1117.5</v>
      </c>
      <c r="J40" s="47">
        <v>11</v>
      </c>
      <c r="K40" s="46">
        <v>1640</v>
      </c>
      <c r="L40" s="47">
        <v>4</v>
      </c>
      <c r="M40" s="46">
        <v>1259</v>
      </c>
      <c r="N40" s="47">
        <v>2</v>
      </c>
      <c r="O40" s="30" t="s">
        <v>5</v>
      </c>
      <c r="P40" s="47">
        <v>2</v>
      </c>
      <c r="Q40" s="46" t="s">
        <v>92</v>
      </c>
      <c r="R40" s="47" t="s">
        <v>5</v>
      </c>
      <c r="S40" s="46" t="s">
        <v>5</v>
      </c>
      <c r="T40" s="47" t="s">
        <v>5</v>
      </c>
      <c r="U40" s="46" t="s">
        <v>5</v>
      </c>
      <c r="V40" s="47" t="s">
        <v>5</v>
      </c>
      <c r="W40" s="46" t="s">
        <v>5</v>
      </c>
      <c r="X40" s="47" t="s">
        <v>5</v>
      </c>
      <c r="Y40" s="46" t="s">
        <v>5</v>
      </c>
    </row>
    <row r="41" spans="1:25">
      <c r="A41" s="46" t="s">
        <v>14</v>
      </c>
      <c r="B41" s="47">
        <v>3097</v>
      </c>
      <c r="C41" s="46">
        <v>1134957</v>
      </c>
      <c r="D41" s="47">
        <v>2182</v>
      </c>
      <c r="E41" s="46">
        <v>13005</v>
      </c>
      <c r="F41" s="47">
        <v>194</v>
      </c>
      <c r="G41" s="29">
        <f>F41*((49+25)/2)</f>
        <v>7178</v>
      </c>
      <c r="H41" s="47">
        <v>81</v>
      </c>
      <c r="I41" s="29">
        <f>H41*((99+50)/2)</f>
        <v>6034.5</v>
      </c>
      <c r="J41" s="47">
        <v>78</v>
      </c>
      <c r="K41" s="46">
        <v>11014</v>
      </c>
      <c r="L41" s="47">
        <v>99</v>
      </c>
      <c r="M41" s="46">
        <v>31790</v>
      </c>
      <c r="N41" s="47">
        <v>463</v>
      </c>
      <c r="O41" s="30">
        <v>1067028</v>
      </c>
      <c r="P41" s="47">
        <v>74</v>
      </c>
      <c r="Q41" s="46">
        <v>53471</v>
      </c>
      <c r="R41" s="47">
        <v>389</v>
      </c>
      <c r="S41" s="46">
        <v>1013557</v>
      </c>
      <c r="T41" s="47">
        <v>190</v>
      </c>
      <c r="U41" s="46">
        <v>273936</v>
      </c>
      <c r="V41" s="47">
        <v>163</v>
      </c>
      <c r="W41" s="46">
        <v>432361</v>
      </c>
      <c r="X41" s="47">
        <v>36</v>
      </c>
      <c r="Y41" s="46">
        <v>307260</v>
      </c>
    </row>
    <row r="42" spans="1:25">
      <c r="A42" s="46" t="s">
        <v>10</v>
      </c>
      <c r="B42" s="47">
        <v>77</v>
      </c>
      <c r="C42" s="46">
        <v>1830</v>
      </c>
      <c r="D42" s="47">
        <v>59</v>
      </c>
      <c r="E42" s="46">
        <v>344</v>
      </c>
      <c r="F42" s="47">
        <v>8</v>
      </c>
      <c r="G42" s="29">
        <f>F42*((49+25)/2)</f>
        <v>296</v>
      </c>
      <c r="H42" s="47">
        <v>8</v>
      </c>
      <c r="I42" s="46">
        <v>568</v>
      </c>
      <c r="J42" s="47" t="s">
        <v>5</v>
      </c>
      <c r="K42" s="46" t="s">
        <v>5</v>
      </c>
      <c r="L42" s="47">
        <v>2</v>
      </c>
      <c r="M42" s="29">
        <f>L42*((499+200)/2)</f>
        <v>699</v>
      </c>
      <c r="N42" s="47" t="s">
        <v>5</v>
      </c>
      <c r="O42" s="30" t="s">
        <v>5</v>
      </c>
      <c r="P42" s="47" t="s">
        <v>5</v>
      </c>
      <c r="Q42" s="46" t="s">
        <v>5</v>
      </c>
      <c r="R42" s="47" t="s">
        <v>5</v>
      </c>
      <c r="S42" s="46" t="s">
        <v>5</v>
      </c>
      <c r="T42" s="47" t="s">
        <v>5</v>
      </c>
      <c r="U42" s="46" t="s">
        <v>5</v>
      </c>
      <c r="V42" s="47" t="s">
        <v>5</v>
      </c>
      <c r="W42" s="46" t="s">
        <v>5</v>
      </c>
      <c r="X42" s="47" t="s">
        <v>5</v>
      </c>
      <c r="Y42" s="46" t="s">
        <v>5</v>
      </c>
    </row>
    <row r="43" spans="1:25">
      <c r="A43" s="46" t="s">
        <v>34</v>
      </c>
      <c r="B43" s="47">
        <v>838</v>
      </c>
      <c r="C43" s="46">
        <v>224076</v>
      </c>
      <c r="D43" s="47">
        <v>649</v>
      </c>
      <c r="E43" s="46">
        <v>3790</v>
      </c>
      <c r="F43" s="47">
        <v>87</v>
      </c>
      <c r="G43" s="46">
        <v>3037</v>
      </c>
      <c r="H43" s="47">
        <v>30</v>
      </c>
      <c r="I43" s="46">
        <v>1850</v>
      </c>
      <c r="J43" s="47">
        <v>18</v>
      </c>
      <c r="K43" s="46">
        <v>2725</v>
      </c>
      <c r="L43" s="47">
        <v>10</v>
      </c>
      <c r="M43" s="46">
        <v>3730</v>
      </c>
      <c r="N43" s="47">
        <v>44</v>
      </c>
      <c r="O43" s="30">
        <v>208944</v>
      </c>
      <c r="P43" s="47">
        <v>3</v>
      </c>
      <c r="Q43" s="46">
        <v>2700</v>
      </c>
      <c r="R43" s="47">
        <v>41</v>
      </c>
      <c r="S43" s="46">
        <v>206244</v>
      </c>
      <c r="T43" s="47">
        <v>10</v>
      </c>
      <c r="U43" s="46">
        <v>12240</v>
      </c>
      <c r="V43" s="47">
        <v>18</v>
      </c>
      <c r="W43" s="46">
        <v>56722</v>
      </c>
      <c r="X43" s="47">
        <v>13</v>
      </c>
      <c r="Y43" s="46">
        <v>137282</v>
      </c>
    </row>
    <row r="44" spans="1:25">
      <c r="A44" s="46" t="s">
        <v>26</v>
      </c>
      <c r="B44" s="47">
        <v>681</v>
      </c>
      <c r="C44" s="46">
        <v>1191162</v>
      </c>
      <c r="D44" s="47">
        <v>260</v>
      </c>
      <c r="E44" s="29">
        <f>D44*((24+1)/2)</f>
        <v>3250</v>
      </c>
      <c r="F44" s="47">
        <v>39</v>
      </c>
      <c r="G44" s="29">
        <f>F44*((49+25)/2)</f>
        <v>1443</v>
      </c>
      <c r="H44" s="47">
        <v>56</v>
      </c>
      <c r="I44" s="46">
        <v>3939</v>
      </c>
      <c r="J44" s="47">
        <v>35</v>
      </c>
      <c r="K44" s="46">
        <v>4708</v>
      </c>
      <c r="L44" s="47">
        <v>38</v>
      </c>
      <c r="M44" s="46">
        <v>11383</v>
      </c>
      <c r="N44" s="47">
        <v>253</v>
      </c>
      <c r="O44" s="30">
        <v>1167865</v>
      </c>
      <c r="P44" s="47">
        <v>54</v>
      </c>
      <c r="Q44" s="46">
        <v>38070</v>
      </c>
      <c r="R44" s="47">
        <v>199</v>
      </c>
      <c r="S44" s="46">
        <v>1129795</v>
      </c>
      <c r="T44" s="47">
        <v>58</v>
      </c>
      <c r="U44" s="46">
        <v>75835</v>
      </c>
      <c r="V44" s="47">
        <v>63</v>
      </c>
      <c r="W44" s="46">
        <v>188981</v>
      </c>
      <c r="X44" s="47">
        <v>78</v>
      </c>
      <c r="Y44" s="46">
        <v>864979</v>
      </c>
    </row>
    <row r="45" spans="1:25">
      <c r="A45" s="46" t="s">
        <v>33</v>
      </c>
      <c r="B45" s="47">
        <v>1297</v>
      </c>
      <c r="C45" s="46">
        <v>147795</v>
      </c>
      <c r="D45" s="47">
        <v>1103</v>
      </c>
      <c r="E45" s="46">
        <v>7144</v>
      </c>
      <c r="F45" s="47">
        <v>92</v>
      </c>
      <c r="G45" s="46">
        <v>3092</v>
      </c>
      <c r="H45" s="47">
        <v>40</v>
      </c>
      <c r="I45" s="46">
        <v>2853</v>
      </c>
      <c r="J45" s="47">
        <v>19</v>
      </c>
      <c r="K45" s="46">
        <v>2585</v>
      </c>
      <c r="L45" s="47">
        <v>11</v>
      </c>
      <c r="M45" s="46">
        <v>3375</v>
      </c>
      <c r="N45" s="47">
        <v>32</v>
      </c>
      <c r="O45" s="30">
        <v>128746</v>
      </c>
      <c r="P45" s="47">
        <v>9</v>
      </c>
      <c r="Q45" s="46">
        <v>5832</v>
      </c>
      <c r="R45" s="47">
        <v>23</v>
      </c>
      <c r="S45" s="46">
        <v>122914</v>
      </c>
      <c r="T45" s="47">
        <v>4</v>
      </c>
      <c r="U45" s="46">
        <v>5775</v>
      </c>
      <c r="V45" s="47">
        <v>14</v>
      </c>
      <c r="W45" s="46">
        <v>54349</v>
      </c>
      <c r="X45" s="47">
        <v>5</v>
      </c>
      <c r="Y45" s="46">
        <v>62790</v>
      </c>
    </row>
    <row r="46" spans="1:25">
      <c r="A46" s="46" t="s">
        <v>42</v>
      </c>
      <c r="B46" s="47">
        <v>4905</v>
      </c>
      <c r="C46" s="46">
        <v>800893</v>
      </c>
      <c r="D46" s="47">
        <v>4466</v>
      </c>
      <c r="E46" s="46">
        <v>24024</v>
      </c>
      <c r="F46" s="47">
        <v>226</v>
      </c>
      <c r="G46" s="46">
        <v>7696</v>
      </c>
      <c r="H46" s="47">
        <v>121</v>
      </c>
      <c r="I46" s="46">
        <v>7989</v>
      </c>
      <c r="J46" s="47">
        <v>50</v>
      </c>
      <c r="K46" s="46">
        <v>6330</v>
      </c>
      <c r="L46" s="47">
        <v>20</v>
      </c>
      <c r="M46" s="46">
        <v>6387</v>
      </c>
      <c r="N46" s="47">
        <v>22</v>
      </c>
      <c r="O46" s="30">
        <v>748467</v>
      </c>
      <c r="P46" s="47">
        <v>7</v>
      </c>
      <c r="Q46" s="46">
        <v>4726</v>
      </c>
      <c r="R46" s="47">
        <v>15</v>
      </c>
      <c r="S46" s="46">
        <v>743741</v>
      </c>
      <c r="T46" s="47">
        <v>4</v>
      </c>
      <c r="U46" s="46">
        <v>6096</v>
      </c>
      <c r="V46" s="47">
        <v>4</v>
      </c>
      <c r="W46" s="46">
        <v>13788</v>
      </c>
      <c r="X46" s="47">
        <v>7</v>
      </c>
      <c r="Y46" s="46">
        <v>723857</v>
      </c>
    </row>
    <row r="47" spans="1:25">
      <c r="A47" s="46" t="s">
        <v>49</v>
      </c>
      <c r="B47" s="47">
        <v>669</v>
      </c>
      <c r="C47" s="46">
        <v>731666</v>
      </c>
      <c r="D47" s="47">
        <v>598</v>
      </c>
      <c r="E47" s="46">
        <v>3058</v>
      </c>
      <c r="F47" s="47">
        <v>26</v>
      </c>
      <c r="G47" s="46">
        <v>853</v>
      </c>
      <c r="H47" s="47">
        <v>22</v>
      </c>
      <c r="I47" s="46">
        <v>1457</v>
      </c>
      <c r="J47" s="47">
        <v>8</v>
      </c>
      <c r="K47" s="46">
        <v>1124</v>
      </c>
      <c r="L47" s="47">
        <v>4</v>
      </c>
      <c r="M47" s="46">
        <v>1020</v>
      </c>
      <c r="N47" s="47">
        <v>11</v>
      </c>
      <c r="O47" s="30">
        <v>718104</v>
      </c>
      <c r="P47" s="47" t="s">
        <v>5</v>
      </c>
      <c r="Q47" s="46" t="s">
        <v>5</v>
      </c>
      <c r="R47" s="47">
        <v>11</v>
      </c>
      <c r="S47" s="46">
        <v>724154</v>
      </c>
      <c r="T47" s="47">
        <v>2</v>
      </c>
      <c r="U47" s="46" t="s">
        <v>92</v>
      </c>
      <c r="V47" s="47">
        <v>1</v>
      </c>
      <c r="W47" s="46" t="s">
        <v>92</v>
      </c>
      <c r="X47" s="47">
        <v>8</v>
      </c>
      <c r="Y47" s="46">
        <v>718104</v>
      </c>
    </row>
    <row r="48" spans="1:25">
      <c r="A48" s="46" t="s">
        <v>8</v>
      </c>
      <c r="B48" s="47">
        <v>450</v>
      </c>
      <c r="C48" s="46">
        <v>3874</v>
      </c>
      <c r="D48" s="47">
        <v>426</v>
      </c>
      <c r="E48" s="46">
        <v>1754</v>
      </c>
      <c r="F48" s="47">
        <v>15</v>
      </c>
      <c r="G48" s="46">
        <v>552</v>
      </c>
      <c r="H48" s="47">
        <v>3</v>
      </c>
      <c r="I48" s="29">
        <f>H48*((99+50)/2)</f>
        <v>223.5</v>
      </c>
      <c r="J48" s="47">
        <v>4</v>
      </c>
      <c r="K48" s="46">
        <v>580</v>
      </c>
      <c r="L48" s="47">
        <v>2</v>
      </c>
      <c r="M48" s="29">
        <f>L48*((499+200)/2)</f>
        <v>699</v>
      </c>
      <c r="N48" s="47" t="s">
        <v>5</v>
      </c>
      <c r="O48" s="30" t="s">
        <v>5</v>
      </c>
      <c r="P48" s="47" t="s">
        <v>5</v>
      </c>
      <c r="Q48" s="46" t="s">
        <v>5</v>
      </c>
      <c r="R48" s="47" t="s">
        <v>5</v>
      </c>
      <c r="S48" s="46" t="s">
        <v>5</v>
      </c>
      <c r="T48" s="47" t="s">
        <v>5</v>
      </c>
      <c r="U48" s="46" t="s">
        <v>5</v>
      </c>
      <c r="V48" s="47" t="s">
        <v>5</v>
      </c>
      <c r="W48" s="46" t="s">
        <v>5</v>
      </c>
      <c r="X48" s="47" t="s">
        <v>5</v>
      </c>
      <c r="Y48" s="46" t="s">
        <v>5</v>
      </c>
    </row>
    <row r="49" spans="1:25">
      <c r="A49" s="46" t="s">
        <v>29</v>
      </c>
      <c r="B49" s="47">
        <v>1265</v>
      </c>
      <c r="C49" s="46">
        <v>239899</v>
      </c>
      <c r="D49" s="47">
        <v>1022</v>
      </c>
      <c r="E49" s="46">
        <v>6123</v>
      </c>
      <c r="F49" s="47">
        <v>116</v>
      </c>
      <c r="G49" s="46">
        <v>3772</v>
      </c>
      <c r="H49" s="47">
        <v>60</v>
      </c>
      <c r="I49" s="46">
        <v>3981</v>
      </c>
      <c r="J49" s="47">
        <v>20</v>
      </c>
      <c r="K49" s="29">
        <f>J49*((199+100)/2)</f>
        <v>2990</v>
      </c>
      <c r="L49" s="47">
        <v>16</v>
      </c>
      <c r="M49" s="46">
        <v>5380</v>
      </c>
      <c r="N49" s="47">
        <v>31</v>
      </c>
      <c r="O49" s="30">
        <v>216878</v>
      </c>
      <c r="P49" s="47">
        <v>2</v>
      </c>
      <c r="Q49" s="46" t="s">
        <v>92</v>
      </c>
      <c r="R49" s="47">
        <v>29</v>
      </c>
      <c r="S49" s="46">
        <v>216878</v>
      </c>
      <c r="T49" s="47">
        <v>5</v>
      </c>
      <c r="U49" s="46">
        <v>8028</v>
      </c>
      <c r="V49" s="47">
        <v>18</v>
      </c>
      <c r="W49" s="46">
        <v>52323</v>
      </c>
      <c r="X49" s="47">
        <v>6</v>
      </c>
      <c r="Y49" s="46">
        <v>156527</v>
      </c>
    </row>
    <row r="50" spans="1:25">
      <c r="A50" s="46" t="s">
        <v>51</v>
      </c>
      <c r="B50" s="47">
        <v>934</v>
      </c>
      <c r="C50" s="46">
        <v>19861</v>
      </c>
      <c r="D50" s="47">
        <v>855</v>
      </c>
      <c r="E50" s="46">
        <v>3986</v>
      </c>
      <c r="F50" s="47">
        <v>44</v>
      </c>
      <c r="G50" s="46">
        <v>1428</v>
      </c>
      <c r="H50" s="47">
        <v>17</v>
      </c>
      <c r="I50" s="46">
        <v>1273</v>
      </c>
      <c r="J50" s="47">
        <v>6</v>
      </c>
      <c r="K50" s="29">
        <f>J50*((199+100)/2)</f>
        <v>897</v>
      </c>
      <c r="L50" s="47">
        <v>6</v>
      </c>
      <c r="M50" s="46">
        <v>1838</v>
      </c>
      <c r="N50" s="47">
        <v>6</v>
      </c>
      <c r="O50" s="30" t="s">
        <v>5</v>
      </c>
      <c r="P50" s="47">
        <v>1</v>
      </c>
      <c r="Q50" s="46" t="s">
        <v>92</v>
      </c>
      <c r="R50" s="47">
        <v>5</v>
      </c>
      <c r="S50" s="46">
        <v>9960</v>
      </c>
      <c r="T50" s="47">
        <v>3</v>
      </c>
      <c r="U50" s="46" t="s">
        <v>92</v>
      </c>
      <c r="V50" s="47">
        <v>2</v>
      </c>
      <c r="W50" s="46" t="s">
        <v>92</v>
      </c>
      <c r="X50" s="47" t="s">
        <v>5</v>
      </c>
      <c r="Y50" s="46" t="s">
        <v>5</v>
      </c>
    </row>
    <row r="51" spans="1:25">
      <c r="A51" s="46" t="s">
        <v>30</v>
      </c>
      <c r="B51" s="47">
        <v>725</v>
      </c>
      <c r="C51" s="46">
        <v>5873</v>
      </c>
      <c r="D51" s="47">
        <v>684</v>
      </c>
      <c r="E51" s="46">
        <v>3155</v>
      </c>
      <c r="F51" s="47">
        <v>24</v>
      </c>
      <c r="G51" s="46">
        <v>861</v>
      </c>
      <c r="H51" s="47">
        <v>12</v>
      </c>
      <c r="I51" s="46">
        <v>838</v>
      </c>
      <c r="J51" s="47">
        <v>3</v>
      </c>
      <c r="K51" s="29">
        <f>J51*((199+100)/2)</f>
        <v>448.5</v>
      </c>
      <c r="L51" s="47">
        <v>2</v>
      </c>
      <c r="M51" s="29">
        <f>L51*((499+200)/2)</f>
        <v>699</v>
      </c>
      <c r="N51" s="47" t="s">
        <v>5</v>
      </c>
      <c r="O51" s="30" t="s">
        <v>5</v>
      </c>
      <c r="P51" s="47" t="s">
        <v>5</v>
      </c>
      <c r="Q51" s="46" t="s">
        <v>5</v>
      </c>
      <c r="R51" s="47" t="s">
        <v>5</v>
      </c>
      <c r="S51" s="46" t="s">
        <v>5</v>
      </c>
      <c r="T51" s="47" t="s">
        <v>5</v>
      </c>
      <c r="U51" s="46" t="s">
        <v>5</v>
      </c>
      <c r="V51" s="47" t="s">
        <v>5</v>
      </c>
      <c r="W51" s="46" t="s">
        <v>5</v>
      </c>
      <c r="X51" s="47" t="s">
        <v>5</v>
      </c>
      <c r="Y51" s="46" t="s">
        <v>5</v>
      </c>
    </row>
    <row r="52" spans="1:25">
      <c r="A52" s="46" t="s">
        <v>18</v>
      </c>
      <c r="B52" s="47">
        <v>2270</v>
      </c>
      <c r="C52" s="46">
        <v>311651</v>
      </c>
      <c r="D52" s="47">
        <v>1698</v>
      </c>
      <c r="E52" s="46">
        <v>11317</v>
      </c>
      <c r="F52" s="47">
        <v>164</v>
      </c>
      <c r="G52" s="46">
        <v>5481</v>
      </c>
      <c r="H52" s="47">
        <v>138</v>
      </c>
      <c r="I52" s="46">
        <v>9294</v>
      </c>
      <c r="J52" s="47">
        <v>78</v>
      </c>
      <c r="K52" s="46">
        <v>10901</v>
      </c>
      <c r="L52" s="47">
        <v>70</v>
      </c>
      <c r="M52" s="46">
        <v>22384</v>
      </c>
      <c r="N52" s="47">
        <v>122</v>
      </c>
      <c r="O52" s="30">
        <v>252274</v>
      </c>
      <c r="P52" s="47">
        <v>38</v>
      </c>
      <c r="Q52" s="46">
        <v>25182</v>
      </c>
      <c r="R52" s="47">
        <v>84</v>
      </c>
      <c r="S52" s="46">
        <v>227092</v>
      </c>
      <c r="T52" s="47">
        <v>49</v>
      </c>
      <c r="U52" s="46">
        <v>66339</v>
      </c>
      <c r="V52" s="47">
        <v>27</v>
      </c>
      <c r="W52" s="46">
        <v>74378</v>
      </c>
      <c r="X52" s="47">
        <v>8</v>
      </c>
      <c r="Y52" s="46">
        <v>86375</v>
      </c>
    </row>
    <row r="53" spans="1:25">
      <c r="A53" s="46" t="s">
        <v>45</v>
      </c>
      <c r="B53" s="47">
        <v>270</v>
      </c>
      <c r="C53" s="46">
        <v>85432</v>
      </c>
      <c r="D53" s="47">
        <v>252</v>
      </c>
      <c r="E53" s="29">
        <f>D53*((24+1)/2)</f>
        <v>3150</v>
      </c>
      <c r="F53" s="47">
        <v>7</v>
      </c>
      <c r="G53" s="29">
        <f>F53*((49+25)/2)</f>
        <v>259</v>
      </c>
      <c r="H53" s="47">
        <v>5</v>
      </c>
      <c r="I53" s="29">
        <f>H53*((99+50)/2)</f>
        <v>372.5</v>
      </c>
      <c r="J53" s="47">
        <v>1</v>
      </c>
      <c r="K53" s="29">
        <f>J53*((199+100)/2)</f>
        <v>149.5</v>
      </c>
      <c r="L53" s="47">
        <v>2</v>
      </c>
      <c r="M53" s="29">
        <f>L53*((499+200)/2)</f>
        <v>699</v>
      </c>
      <c r="N53" s="47">
        <v>3</v>
      </c>
      <c r="O53" s="30" t="s">
        <v>5</v>
      </c>
      <c r="P53" s="47" t="s">
        <v>5</v>
      </c>
      <c r="Q53" s="46" t="s">
        <v>5</v>
      </c>
      <c r="R53" s="47">
        <v>3</v>
      </c>
      <c r="S53" s="46" t="s">
        <v>92</v>
      </c>
      <c r="T53" s="47" t="s">
        <v>5</v>
      </c>
      <c r="U53" s="46" t="s">
        <v>5</v>
      </c>
      <c r="V53" s="47" t="s">
        <v>5</v>
      </c>
      <c r="W53" s="46" t="s">
        <v>5</v>
      </c>
      <c r="X53" s="47">
        <v>3</v>
      </c>
      <c r="Y53" s="46" t="s">
        <v>92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4"/>
  <sheetViews>
    <sheetView topLeftCell="A3" workbookViewId="0">
      <selection activeCell="Q9" sqref="Q9"/>
    </sheetView>
  </sheetViews>
  <sheetFormatPr baseColWidth="10" defaultColWidth="8.83203125" defaultRowHeight="14" x14ac:dyDescent="0"/>
  <cols>
    <col min="1" max="1" width="15.33203125" bestFit="1" customWidth="1"/>
    <col min="2" max="2" width="8" bestFit="1" customWidth="1"/>
    <col min="3" max="3" width="10.5" bestFit="1" customWidth="1"/>
    <col min="4" max="4" width="8" bestFit="1" customWidth="1"/>
    <col min="5" max="5" width="9" bestFit="1" customWidth="1"/>
    <col min="6" max="6" width="7" bestFit="1" customWidth="1"/>
    <col min="7" max="7" width="8" bestFit="1" customWidth="1"/>
    <col min="8" max="8" width="5.5" bestFit="1" customWidth="1"/>
    <col min="9" max="9" width="8" bestFit="1" customWidth="1"/>
    <col min="10" max="10" width="7" bestFit="1" customWidth="1"/>
    <col min="11" max="11" width="10.5" bestFit="1" customWidth="1"/>
    <col min="12" max="12" width="5.5" bestFit="1" customWidth="1"/>
    <col min="13" max="13" width="8" bestFit="1" customWidth="1"/>
    <col min="14" max="14" width="5.5" bestFit="1" customWidth="1"/>
    <col min="15" max="15" width="9" bestFit="1" customWidth="1"/>
    <col min="16" max="16" width="7" bestFit="1" customWidth="1"/>
    <col min="17" max="17" width="10.5" bestFit="1" customWidth="1"/>
    <col min="18" max="18" width="9.5" bestFit="1" customWidth="1"/>
  </cols>
  <sheetData>
    <row r="1" spans="1:18" ht="138">
      <c r="A1" s="90"/>
      <c r="B1" s="103" t="s">
        <v>142</v>
      </c>
      <c r="C1" s="104" t="s">
        <v>143</v>
      </c>
      <c r="D1" s="103" t="s">
        <v>144</v>
      </c>
      <c r="E1" s="104" t="s">
        <v>145</v>
      </c>
      <c r="F1" s="103" t="s">
        <v>146</v>
      </c>
      <c r="G1" s="104" t="s">
        <v>147</v>
      </c>
      <c r="H1" s="103" t="s">
        <v>148</v>
      </c>
      <c r="I1" s="104" t="s">
        <v>149</v>
      </c>
      <c r="J1" s="103" t="s">
        <v>150</v>
      </c>
      <c r="K1" s="104" t="s">
        <v>151</v>
      </c>
      <c r="L1" s="103" t="s">
        <v>152</v>
      </c>
      <c r="M1" s="104" t="s">
        <v>153</v>
      </c>
      <c r="N1" s="103" t="s">
        <v>154</v>
      </c>
      <c r="O1" s="104" t="s">
        <v>155</v>
      </c>
      <c r="P1" s="103" t="s">
        <v>156</v>
      </c>
      <c r="Q1" s="104" t="s">
        <v>157</v>
      </c>
    </row>
    <row r="2" spans="1:18" s="105" customFormat="1">
      <c r="A2" s="114"/>
      <c r="C2" s="112">
        <f>C3/C3</f>
        <v>1</v>
      </c>
      <c r="D2" s="112"/>
      <c r="E2" s="112">
        <f>E3/C3</f>
        <v>2.0831658445925175E-2</v>
      </c>
      <c r="F2" s="112"/>
      <c r="G2" s="112">
        <f>G3/C3</f>
        <v>8.1070680861654917E-3</v>
      </c>
      <c r="H2" s="112"/>
      <c r="I2" s="112">
        <f>I3/C3</f>
        <v>1.1005827469694827E-2</v>
      </c>
      <c r="J2" s="112"/>
      <c r="K2" s="112"/>
      <c r="L2" s="112"/>
      <c r="M2" s="112">
        <f>M3/C3</f>
        <v>1.5512303613430556E-2</v>
      </c>
      <c r="N2" s="112"/>
      <c r="O2" s="112">
        <f>O3/C3</f>
        <v>3.6443448182004956E-2</v>
      </c>
      <c r="P2" s="112"/>
      <c r="Q2" s="112">
        <f>Q3/C3</f>
        <v>0.90809969420277903</v>
      </c>
    </row>
    <row r="3" spans="1:18">
      <c r="A3" s="105" t="s">
        <v>89</v>
      </c>
      <c r="B3" s="106">
        <v>27984</v>
      </c>
      <c r="C3" s="107">
        <v>5709339</v>
      </c>
      <c r="D3" s="106">
        <v>22760</v>
      </c>
      <c r="E3" s="107">
        <v>118935</v>
      </c>
      <c r="F3" s="106">
        <v>1375</v>
      </c>
      <c r="G3" s="107">
        <v>46286</v>
      </c>
      <c r="H3" s="106">
        <v>955</v>
      </c>
      <c r="I3" s="107">
        <v>62836</v>
      </c>
      <c r="J3" s="101" t="s">
        <v>90</v>
      </c>
      <c r="K3" s="102" t="s">
        <v>90</v>
      </c>
      <c r="L3" s="106">
        <v>672</v>
      </c>
      <c r="M3" s="107">
        <v>88565</v>
      </c>
      <c r="N3" s="106">
        <v>680</v>
      </c>
      <c r="O3" s="107">
        <v>208068</v>
      </c>
      <c r="P3" s="106">
        <v>1542</v>
      </c>
      <c r="Q3" s="107">
        <v>5184649</v>
      </c>
      <c r="R3" s="13"/>
    </row>
    <row r="4" spans="1:18" ht="15" thickBot="1">
      <c r="A4" s="108" t="s">
        <v>91</v>
      </c>
      <c r="B4" s="109">
        <v>27984</v>
      </c>
      <c r="C4" s="110">
        <v>5574604</v>
      </c>
      <c r="D4" s="109">
        <v>22760</v>
      </c>
      <c r="E4" s="110">
        <v>116431</v>
      </c>
      <c r="F4" s="109">
        <v>1375</v>
      </c>
      <c r="G4" s="110">
        <v>45021</v>
      </c>
      <c r="H4" s="109">
        <v>955</v>
      </c>
      <c r="I4" s="110">
        <v>59930</v>
      </c>
      <c r="J4" s="109">
        <v>2894</v>
      </c>
      <c r="K4" s="110">
        <v>5362991</v>
      </c>
      <c r="L4" s="109">
        <v>672</v>
      </c>
      <c r="M4" s="110">
        <v>84425</v>
      </c>
      <c r="N4" s="109">
        <v>680</v>
      </c>
      <c r="O4" s="110">
        <v>201367</v>
      </c>
      <c r="P4" s="109">
        <v>1542</v>
      </c>
      <c r="Q4" s="110">
        <v>5077199</v>
      </c>
      <c r="R4" s="13"/>
    </row>
    <row r="5" spans="1:18">
      <c r="A5" s="92" t="s">
        <v>37</v>
      </c>
      <c r="B5" s="93">
        <v>407</v>
      </c>
      <c r="C5" s="92">
        <v>15312</v>
      </c>
      <c r="D5" s="93">
        <v>378</v>
      </c>
      <c r="E5" s="92">
        <v>1546</v>
      </c>
      <c r="F5" s="93">
        <v>18</v>
      </c>
      <c r="G5" s="92">
        <v>574</v>
      </c>
      <c r="H5" s="93" t="s">
        <v>5</v>
      </c>
      <c r="I5" s="92" t="s">
        <v>5</v>
      </c>
      <c r="J5" s="93">
        <v>11</v>
      </c>
      <c r="K5" s="111">
        <v>12150</v>
      </c>
      <c r="L5" s="93">
        <v>4</v>
      </c>
      <c r="M5" s="113" t="s">
        <v>92</v>
      </c>
      <c r="N5" s="93">
        <v>2</v>
      </c>
      <c r="O5" s="113" t="s">
        <v>92</v>
      </c>
      <c r="P5" s="93">
        <v>5</v>
      </c>
      <c r="Q5" s="92">
        <v>12150</v>
      </c>
      <c r="R5" s="89"/>
    </row>
    <row r="6" spans="1:18">
      <c r="A6" s="90" t="s">
        <v>54</v>
      </c>
      <c r="B6" s="91">
        <v>26</v>
      </c>
      <c r="C6" s="90">
        <v>193</v>
      </c>
      <c r="D6" s="91">
        <v>24</v>
      </c>
      <c r="E6" s="29" t="s">
        <v>92</v>
      </c>
      <c r="F6" s="91">
        <v>2</v>
      </c>
      <c r="G6" s="29" t="s">
        <v>92</v>
      </c>
      <c r="H6" s="91" t="s">
        <v>5</v>
      </c>
      <c r="I6" s="90" t="s">
        <v>5</v>
      </c>
      <c r="J6" s="91" t="s">
        <v>5</v>
      </c>
      <c r="K6" s="105" t="s">
        <v>5</v>
      </c>
      <c r="L6" s="91" t="s">
        <v>5</v>
      </c>
      <c r="M6" s="90" t="s">
        <v>5</v>
      </c>
      <c r="N6" s="91" t="s">
        <v>5</v>
      </c>
      <c r="O6" s="90" t="s">
        <v>5</v>
      </c>
      <c r="P6" s="91" t="s">
        <v>5</v>
      </c>
      <c r="Q6" s="90" t="s">
        <v>5</v>
      </c>
      <c r="R6" s="89"/>
    </row>
    <row r="7" spans="1:18">
      <c r="A7" s="90" t="s">
        <v>48</v>
      </c>
      <c r="B7" s="91">
        <v>160</v>
      </c>
      <c r="C7" s="90" t="s">
        <v>92</v>
      </c>
      <c r="D7" s="91">
        <v>145</v>
      </c>
      <c r="E7" s="90">
        <v>677</v>
      </c>
      <c r="F7" s="91">
        <v>9</v>
      </c>
      <c r="G7" s="90">
        <v>345</v>
      </c>
      <c r="H7" s="91">
        <v>4</v>
      </c>
      <c r="I7" s="90">
        <v>300</v>
      </c>
      <c r="J7" s="91">
        <v>2</v>
      </c>
      <c r="K7" s="105" t="s">
        <v>5</v>
      </c>
      <c r="L7" s="91">
        <v>1</v>
      </c>
      <c r="M7" s="29" t="s">
        <v>92</v>
      </c>
      <c r="N7" s="91" t="s">
        <v>5</v>
      </c>
      <c r="O7" s="90" t="s">
        <v>5</v>
      </c>
      <c r="P7" s="91">
        <v>1</v>
      </c>
      <c r="Q7" s="29">
        <v>500</v>
      </c>
      <c r="R7" s="89"/>
    </row>
    <row r="8" spans="1:18">
      <c r="A8" s="90" t="s">
        <v>39</v>
      </c>
      <c r="B8" s="91">
        <v>468</v>
      </c>
      <c r="C8" s="90">
        <v>57816</v>
      </c>
      <c r="D8" s="91">
        <v>398</v>
      </c>
      <c r="E8" s="90">
        <v>1638</v>
      </c>
      <c r="F8" s="91">
        <v>1</v>
      </c>
      <c r="G8" s="29" t="s">
        <v>92</v>
      </c>
      <c r="H8" s="91">
        <v>4</v>
      </c>
      <c r="I8" s="29" t="s">
        <v>92</v>
      </c>
      <c r="J8" s="91">
        <v>65</v>
      </c>
      <c r="K8" s="105">
        <v>55903</v>
      </c>
      <c r="L8" s="91" t="s">
        <v>5</v>
      </c>
      <c r="M8" s="90" t="s">
        <v>5</v>
      </c>
      <c r="N8" s="91">
        <v>28</v>
      </c>
      <c r="O8" s="90">
        <v>10585</v>
      </c>
      <c r="P8" s="91">
        <v>37</v>
      </c>
      <c r="Q8" s="90">
        <v>45318</v>
      </c>
      <c r="R8" s="89"/>
    </row>
    <row r="9" spans="1:18">
      <c r="A9" s="90" t="s">
        <v>53</v>
      </c>
      <c r="B9" s="91">
        <v>732</v>
      </c>
      <c r="C9" s="90">
        <v>8322</v>
      </c>
      <c r="D9" s="91">
        <v>671</v>
      </c>
      <c r="E9" s="90">
        <v>3395</v>
      </c>
      <c r="F9" s="91">
        <v>32</v>
      </c>
      <c r="G9" s="90">
        <v>1115</v>
      </c>
      <c r="H9" s="91">
        <v>18</v>
      </c>
      <c r="I9" s="90">
        <v>1032</v>
      </c>
      <c r="J9" s="91">
        <v>11</v>
      </c>
      <c r="K9" s="105">
        <v>980</v>
      </c>
      <c r="L9" s="91">
        <v>7</v>
      </c>
      <c r="M9" s="90">
        <v>980</v>
      </c>
      <c r="N9" s="91">
        <v>3</v>
      </c>
      <c r="O9" s="29">
        <f>N9*((499+200)/2)</f>
        <v>1048.5</v>
      </c>
      <c r="P9" s="91">
        <v>1</v>
      </c>
      <c r="Q9" s="29">
        <f>C9-SUM(E9,G9,I9,M9,O9)</f>
        <v>751.5</v>
      </c>
      <c r="R9" s="89"/>
    </row>
    <row r="10" spans="1:18">
      <c r="A10" s="90" t="s">
        <v>46</v>
      </c>
      <c r="B10" s="91">
        <v>396</v>
      </c>
      <c r="C10" s="90">
        <v>145140</v>
      </c>
      <c r="D10" s="91">
        <v>360</v>
      </c>
      <c r="E10" s="90">
        <v>1894</v>
      </c>
      <c r="F10" s="91">
        <v>23</v>
      </c>
      <c r="G10" s="90">
        <v>781</v>
      </c>
      <c r="H10" s="91">
        <v>2</v>
      </c>
      <c r="I10" s="29" t="s">
        <v>92</v>
      </c>
      <c r="J10" s="91">
        <v>11</v>
      </c>
      <c r="K10" s="105">
        <v>141900</v>
      </c>
      <c r="L10" s="91" t="s">
        <v>5</v>
      </c>
      <c r="M10" s="90" t="s">
        <v>5</v>
      </c>
      <c r="N10" s="91">
        <v>1</v>
      </c>
      <c r="O10" s="29" t="s">
        <v>92</v>
      </c>
      <c r="P10" s="91">
        <v>10</v>
      </c>
      <c r="Q10" s="90">
        <v>141900</v>
      </c>
      <c r="R10" s="89"/>
    </row>
    <row r="11" spans="1:18">
      <c r="A11" s="90" t="s">
        <v>11</v>
      </c>
      <c r="B11" s="91">
        <v>160</v>
      </c>
      <c r="C11" s="90">
        <v>825</v>
      </c>
      <c r="D11" s="91">
        <v>157</v>
      </c>
      <c r="E11" s="90">
        <v>705</v>
      </c>
      <c r="F11" s="91">
        <v>3</v>
      </c>
      <c r="G11" s="90">
        <v>120</v>
      </c>
      <c r="H11" s="91" t="s">
        <v>5</v>
      </c>
      <c r="I11" s="90" t="s">
        <v>5</v>
      </c>
      <c r="J11" s="91" t="s">
        <v>5</v>
      </c>
      <c r="K11" s="105" t="s">
        <v>5</v>
      </c>
      <c r="L11" s="91" t="s">
        <v>5</v>
      </c>
      <c r="M11" s="90" t="s">
        <v>5</v>
      </c>
      <c r="N11" s="91" t="s">
        <v>5</v>
      </c>
      <c r="O11" s="90" t="s">
        <v>5</v>
      </c>
      <c r="P11" s="91" t="s">
        <v>5</v>
      </c>
      <c r="Q11" s="90" t="s">
        <v>5</v>
      </c>
      <c r="R11" s="89"/>
    </row>
    <row r="12" spans="1:18">
      <c r="A12" s="90" t="s">
        <v>15</v>
      </c>
      <c r="B12" s="91">
        <v>38</v>
      </c>
      <c r="C12" s="90">
        <v>1527</v>
      </c>
      <c r="D12" s="91">
        <v>31</v>
      </c>
      <c r="E12" s="90">
        <v>262</v>
      </c>
      <c r="F12" s="91">
        <v>4</v>
      </c>
      <c r="G12" s="90">
        <v>100</v>
      </c>
      <c r="H12" s="91" t="s">
        <v>5</v>
      </c>
      <c r="I12" s="90" t="s">
        <v>5</v>
      </c>
      <c r="J12" s="91">
        <v>3</v>
      </c>
      <c r="K12" s="105" t="s">
        <v>5</v>
      </c>
      <c r="L12" s="91" t="s">
        <v>5</v>
      </c>
      <c r="M12" s="90" t="s">
        <v>5</v>
      </c>
      <c r="N12" s="91">
        <v>2</v>
      </c>
      <c r="O12" s="29" t="s">
        <v>92</v>
      </c>
      <c r="P12" s="91">
        <v>1</v>
      </c>
      <c r="Q12" s="29">
        <v>500</v>
      </c>
      <c r="R12" s="89"/>
    </row>
    <row r="13" spans="1:18">
      <c r="A13" s="90" t="s">
        <v>36</v>
      </c>
      <c r="B13" s="91">
        <v>748</v>
      </c>
      <c r="C13" s="90">
        <v>3509</v>
      </c>
      <c r="D13" s="91">
        <v>737</v>
      </c>
      <c r="E13" s="90">
        <v>2711</v>
      </c>
      <c r="F13" s="91">
        <v>5</v>
      </c>
      <c r="G13" s="90">
        <v>150</v>
      </c>
      <c r="H13" s="91">
        <v>3</v>
      </c>
      <c r="I13" s="90">
        <v>178</v>
      </c>
      <c r="J13" s="91">
        <v>3</v>
      </c>
      <c r="K13" s="105" t="s">
        <v>5</v>
      </c>
      <c r="L13" s="91">
        <v>2</v>
      </c>
      <c r="M13" s="29" t="s">
        <v>92</v>
      </c>
      <c r="N13" s="91">
        <v>1</v>
      </c>
      <c r="O13" s="29" t="s">
        <v>92</v>
      </c>
      <c r="P13" s="91" t="s">
        <v>5</v>
      </c>
      <c r="Q13" s="90" t="s">
        <v>5</v>
      </c>
      <c r="R13" s="89"/>
    </row>
    <row r="14" spans="1:18">
      <c r="A14" s="90" t="s">
        <v>35</v>
      </c>
      <c r="B14" s="91">
        <v>522</v>
      </c>
      <c r="C14" s="90">
        <v>21114</v>
      </c>
      <c r="D14" s="91">
        <v>482</v>
      </c>
      <c r="E14" s="90">
        <v>2390</v>
      </c>
      <c r="F14" s="91">
        <v>16</v>
      </c>
      <c r="G14" s="90">
        <v>440</v>
      </c>
      <c r="H14" s="91">
        <v>5</v>
      </c>
      <c r="I14" s="29" t="s">
        <v>92</v>
      </c>
      <c r="J14" s="91">
        <v>19</v>
      </c>
      <c r="K14" s="105">
        <v>17619</v>
      </c>
      <c r="L14" s="91">
        <v>8</v>
      </c>
      <c r="M14" s="90">
        <v>961</v>
      </c>
      <c r="N14" s="91">
        <v>1</v>
      </c>
      <c r="O14" s="29" t="s">
        <v>92</v>
      </c>
      <c r="P14" s="91">
        <v>10</v>
      </c>
      <c r="Q14" s="90">
        <v>16658</v>
      </c>
      <c r="R14" s="89"/>
    </row>
    <row r="15" spans="1:18">
      <c r="A15" s="90" t="s">
        <v>55</v>
      </c>
      <c r="B15" s="91">
        <v>176</v>
      </c>
      <c r="C15" s="90">
        <v>2225</v>
      </c>
      <c r="D15" s="91">
        <v>153</v>
      </c>
      <c r="E15" s="90">
        <v>908</v>
      </c>
      <c r="F15" s="91">
        <v>11</v>
      </c>
      <c r="G15" s="90">
        <v>361</v>
      </c>
      <c r="H15" s="91">
        <v>9</v>
      </c>
      <c r="I15" s="90">
        <v>542</v>
      </c>
      <c r="J15" s="91">
        <v>3</v>
      </c>
      <c r="K15" s="105">
        <v>414</v>
      </c>
      <c r="L15" s="91">
        <v>3</v>
      </c>
      <c r="M15" s="90">
        <v>414</v>
      </c>
      <c r="N15" s="91" t="s">
        <v>5</v>
      </c>
      <c r="O15" s="90" t="s">
        <v>5</v>
      </c>
      <c r="P15" s="91" t="s">
        <v>5</v>
      </c>
      <c r="Q15" s="90" t="s">
        <v>5</v>
      </c>
      <c r="R15" s="89"/>
    </row>
    <row r="16" spans="1:18">
      <c r="A16" s="90" t="s">
        <v>44</v>
      </c>
      <c r="B16" s="91">
        <v>284</v>
      </c>
      <c r="C16" s="90">
        <v>8238</v>
      </c>
      <c r="D16" s="91">
        <v>262</v>
      </c>
      <c r="E16" s="90">
        <v>1264</v>
      </c>
      <c r="F16" s="91">
        <v>10</v>
      </c>
      <c r="G16" s="90">
        <v>331</v>
      </c>
      <c r="H16" s="91">
        <v>3</v>
      </c>
      <c r="I16" s="90">
        <v>252</v>
      </c>
      <c r="J16" s="91">
        <v>9</v>
      </c>
      <c r="K16" s="105" t="s">
        <v>5</v>
      </c>
      <c r="L16" s="91">
        <v>6</v>
      </c>
      <c r="M16" s="29">
        <f>L16*((199+100)/2)</f>
        <v>897</v>
      </c>
      <c r="N16" s="91">
        <v>2</v>
      </c>
      <c r="O16" s="29">
        <f>N16*((499+200)/2)</f>
        <v>699</v>
      </c>
      <c r="P16" s="91">
        <v>1</v>
      </c>
      <c r="Q16" s="29">
        <f>C16-SUM(E16,G16,I16,M16,O16)</f>
        <v>4795</v>
      </c>
      <c r="R16" s="89"/>
    </row>
    <row r="17" spans="1:18">
      <c r="A17" s="90" t="s">
        <v>22</v>
      </c>
      <c r="B17" s="91">
        <v>1023</v>
      </c>
      <c r="C17" s="90">
        <v>464442</v>
      </c>
      <c r="D17" s="91">
        <v>632</v>
      </c>
      <c r="E17" s="90">
        <v>4425</v>
      </c>
      <c r="F17" s="91">
        <v>103</v>
      </c>
      <c r="G17" s="90">
        <v>3588</v>
      </c>
      <c r="H17" s="91">
        <v>57</v>
      </c>
      <c r="I17" s="90">
        <v>3852</v>
      </c>
      <c r="J17" s="91">
        <v>231</v>
      </c>
      <c r="K17" s="105">
        <v>452577</v>
      </c>
      <c r="L17" s="91">
        <v>41</v>
      </c>
      <c r="M17" s="90">
        <v>5138</v>
      </c>
      <c r="N17" s="91">
        <v>54</v>
      </c>
      <c r="O17" s="90">
        <v>16331</v>
      </c>
      <c r="P17" s="91">
        <v>136</v>
      </c>
      <c r="Q17" s="90">
        <v>431108</v>
      </c>
      <c r="R17" s="89"/>
    </row>
    <row r="18" spans="1:18">
      <c r="A18" s="90" t="s">
        <v>21</v>
      </c>
      <c r="B18" s="91">
        <v>1375</v>
      </c>
      <c r="C18" s="90">
        <v>280559</v>
      </c>
      <c r="D18" s="91">
        <v>928</v>
      </c>
      <c r="E18" s="90">
        <v>6514</v>
      </c>
      <c r="F18" s="91">
        <v>86</v>
      </c>
      <c r="G18" s="90">
        <v>2731</v>
      </c>
      <c r="H18" s="91">
        <v>66</v>
      </c>
      <c r="I18" s="90">
        <v>4311</v>
      </c>
      <c r="J18" s="91">
        <v>295</v>
      </c>
      <c r="K18" s="105">
        <v>267003</v>
      </c>
      <c r="L18" s="91">
        <v>79</v>
      </c>
      <c r="M18" s="90">
        <v>10399</v>
      </c>
      <c r="N18" s="91">
        <v>105</v>
      </c>
      <c r="O18" s="90">
        <v>32373</v>
      </c>
      <c r="P18" s="91">
        <v>111</v>
      </c>
      <c r="Q18" s="90">
        <v>224231</v>
      </c>
      <c r="R18" s="89"/>
    </row>
    <row r="19" spans="1:18">
      <c r="A19" s="90" t="s">
        <v>23</v>
      </c>
      <c r="B19" s="91">
        <v>1676</v>
      </c>
      <c r="C19" s="90">
        <v>917567</v>
      </c>
      <c r="D19" s="91">
        <v>600</v>
      </c>
      <c r="E19" s="90">
        <v>5436</v>
      </c>
      <c r="F19" s="91">
        <v>185</v>
      </c>
      <c r="G19" s="90">
        <v>6537</v>
      </c>
      <c r="H19" s="91">
        <v>240</v>
      </c>
      <c r="I19" s="90">
        <v>16489</v>
      </c>
      <c r="J19" s="91">
        <v>651</v>
      </c>
      <c r="K19" s="105">
        <v>889105</v>
      </c>
      <c r="L19" s="91">
        <v>182</v>
      </c>
      <c r="M19" s="90">
        <v>24132</v>
      </c>
      <c r="N19" s="91">
        <v>167</v>
      </c>
      <c r="O19" s="90">
        <v>48683</v>
      </c>
      <c r="P19" s="91">
        <v>302</v>
      </c>
      <c r="Q19" s="90">
        <v>816290</v>
      </c>
      <c r="R19" s="89"/>
    </row>
    <row r="20" spans="1:18">
      <c r="A20" s="90" t="s">
        <v>28</v>
      </c>
      <c r="B20" s="91">
        <v>538</v>
      </c>
      <c r="C20" s="90">
        <v>174810</v>
      </c>
      <c r="D20" s="91">
        <v>420</v>
      </c>
      <c r="E20" s="90">
        <v>2738</v>
      </c>
      <c r="F20" s="91">
        <v>42</v>
      </c>
      <c r="G20" s="90">
        <v>1314</v>
      </c>
      <c r="H20" s="91">
        <v>21</v>
      </c>
      <c r="I20" s="90">
        <v>1298</v>
      </c>
      <c r="J20" s="91">
        <v>55</v>
      </c>
      <c r="K20" s="105">
        <v>169460</v>
      </c>
      <c r="L20" s="91">
        <v>19</v>
      </c>
      <c r="M20" s="90">
        <v>2568</v>
      </c>
      <c r="N20" s="91">
        <v>11</v>
      </c>
      <c r="O20" s="90">
        <v>2874</v>
      </c>
      <c r="P20" s="91">
        <v>25</v>
      </c>
      <c r="Q20" s="90">
        <v>164018</v>
      </c>
      <c r="R20" s="89"/>
    </row>
    <row r="21" spans="1:18">
      <c r="A21" s="90" t="s">
        <v>32</v>
      </c>
      <c r="B21" s="91">
        <v>729</v>
      </c>
      <c r="C21" s="90">
        <v>34911</v>
      </c>
      <c r="D21" s="91">
        <v>659</v>
      </c>
      <c r="E21" s="90">
        <v>2832</v>
      </c>
      <c r="F21" s="91">
        <v>28</v>
      </c>
      <c r="G21" s="90">
        <v>1020</v>
      </c>
      <c r="H21" s="91">
        <v>26</v>
      </c>
      <c r="I21" s="90">
        <v>1893</v>
      </c>
      <c r="J21" s="91">
        <v>16</v>
      </c>
      <c r="K21" s="105">
        <v>29166</v>
      </c>
      <c r="L21" s="91">
        <v>5</v>
      </c>
      <c r="M21" s="90">
        <v>602</v>
      </c>
      <c r="N21" s="91">
        <v>3</v>
      </c>
      <c r="O21" s="90">
        <v>950</v>
      </c>
      <c r="P21" s="91">
        <v>8</v>
      </c>
      <c r="Q21" s="90">
        <v>27614</v>
      </c>
      <c r="R21" s="89"/>
    </row>
    <row r="22" spans="1:18">
      <c r="A22" s="90" t="s">
        <v>40</v>
      </c>
      <c r="B22" s="91">
        <v>395</v>
      </c>
      <c r="C22" s="90">
        <v>2018</v>
      </c>
      <c r="D22" s="91">
        <v>387</v>
      </c>
      <c r="E22" s="90">
        <v>1622</v>
      </c>
      <c r="F22" s="91">
        <v>6</v>
      </c>
      <c r="G22" s="29" t="s">
        <v>92</v>
      </c>
      <c r="H22" s="91">
        <v>1</v>
      </c>
      <c r="I22" s="29" t="s">
        <v>92</v>
      </c>
      <c r="J22" s="91">
        <v>1</v>
      </c>
      <c r="K22" s="105" t="s">
        <v>5</v>
      </c>
      <c r="L22" s="91">
        <v>1</v>
      </c>
      <c r="M22" s="29" t="s">
        <v>92</v>
      </c>
      <c r="N22" s="91" t="s">
        <v>5</v>
      </c>
      <c r="O22" s="90" t="s">
        <v>5</v>
      </c>
      <c r="P22" s="91" t="s">
        <v>5</v>
      </c>
      <c r="Q22" s="90" t="s">
        <v>5</v>
      </c>
      <c r="R22" s="89"/>
    </row>
    <row r="23" spans="1:18">
      <c r="A23" s="90" t="s">
        <v>6</v>
      </c>
      <c r="B23" s="91">
        <v>340</v>
      </c>
      <c r="C23" s="90">
        <v>1596</v>
      </c>
      <c r="D23" s="91">
        <v>334</v>
      </c>
      <c r="E23" s="90">
        <v>1291</v>
      </c>
      <c r="F23" s="91">
        <v>3</v>
      </c>
      <c r="G23" s="90">
        <v>113</v>
      </c>
      <c r="H23" s="91">
        <v>3</v>
      </c>
      <c r="I23" s="90">
        <v>192</v>
      </c>
      <c r="J23" s="91" t="s">
        <v>5</v>
      </c>
      <c r="K23" s="105" t="s">
        <v>5</v>
      </c>
      <c r="L23" s="91" t="s">
        <v>5</v>
      </c>
      <c r="M23" s="90" t="s">
        <v>5</v>
      </c>
      <c r="N23" s="91" t="s">
        <v>5</v>
      </c>
      <c r="O23" s="90" t="s">
        <v>5</v>
      </c>
      <c r="P23" s="91" t="s">
        <v>5</v>
      </c>
      <c r="Q23" s="90" t="s">
        <v>5</v>
      </c>
      <c r="R23" s="89"/>
    </row>
    <row r="24" spans="1:18">
      <c r="A24" s="90" t="s">
        <v>16</v>
      </c>
      <c r="B24" s="91">
        <v>164</v>
      </c>
      <c r="C24" s="90">
        <v>2632</v>
      </c>
      <c r="D24" s="91">
        <v>148</v>
      </c>
      <c r="E24" s="90">
        <v>605</v>
      </c>
      <c r="F24" s="91">
        <v>8</v>
      </c>
      <c r="G24" s="90">
        <v>281</v>
      </c>
      <c r="H24" s="91">
        <v>3</v>
      </c>
      <c r="I24" s="29">
        <f>H24*((99+50)/2)</f>
        <v>223.5</v>
      </c>
      <c r="J24" s="91">
        <v>5</v>
      </c>
      <c r="K24" s="105">
        <v>410</v>
      </c>
      <c r="L24" s="91">
        <v>3</v>
      </c>
      <c r="M24" s="90">
        <v>410</v>
      </c>
      <c r="N24" s="91">
        <v>1</v>
      </c>
      <c r="O24" s="29">
        <f>N24*((499+200)/2)</f>
        <v>349.5</v>
      </c>
      <c r="P24" s="91">
        <v>1</v>
      </c>
      <c r="Q24" s="29">
        <f>C24-SUM(E24,G24,I24,M24,O24)</f>
        <v>763</v>
      </c>
      <c r="R24" s="89"/>
    </row>
    <row r="25" spans="1:18">
      <c r="A25" s="90" t="s">
        <v>9</v>
      </c>
      <c r="B25" s="91">
        <v>256</v>
      </c>
      <c r="C25" s="90">
        <v>2392</v>
      </c>
      <c r="D25" s="91">
        <v>235</v>
      </c>
      <c r="E25" s="90">
        <v>1124</v>
      </c>
      <c r="F25" s="91">
        <v>13</v>
      </c>
      <c r="G25" s="90">
        <v>414</v>
      </c>
      <c r="H25" s="91">
        <v>6</v>
      </c>
      <c r="I25" s="29" t="s">
        <v>92</v>
      </c>
      <c r="J25" s="91">
        <v>2</v>
      </c>
      <c r="K25" s="105" t="s">
        <v>5</v>
      </c>
      <c r="L25" s="91" t="s">
        <v>5</v>
      </c>
      <c r="M25" s="90" t="s">
        <v>5</v>
      </c>
      <c r="N25" s="91">
        <v>2</v>
      </c>
      <c r="O25" s="29" t="s">
        <v>92</v>
      </c>
      <c r="P25" s="91" t="s">
        <v>5</v>
      </c>
      <c r="Q25" s="90" t="s">
        <v>5</v>
      </c>
      <c r="R25" s="89"/>
    </row>
    <row r="26" spans="1:18">
      <c r="A26" s="90" t="s">
        <v>17</v>
      </c>
      <c r="B26" s="91">
        <v>889</v>
      </c>
      <c r="C26" s="90">
        <v>111983</v>
      </c>
      <c r="D26" s="91">
        <v>770</v>
      </c>
      <c r="E26" s="90">
        <v>4348</v>
      </c>
      <c r="F26" s="91">
        <v>41</v>
      </c>
      <c r="G26" s="90">
        <v>1319</v>
      </c>
      <c r="H26" s="91">
        <v>25</v>
      </c>
      <c r="I26" s="90">
        <v>1677</v>
      </c>
      <c r="J26" s="91">
        <v>53</v>
      </c>
      <c r="K26" s="105">
        <v>104639</v>
      </c>
      <c r="L26" s="91">
        <v>13</v>
      </c>
      <c r="M26" s="90">
        <v>1576</v>
      </c>
      <c r="N26" s="91">
        <v>12</v>
      </c>
      <c r="O26" s="90">
        <v>3653</v>
      </c>
      <c r="P26" s="91">
        <v>28</v>
      </c>
      <c r="Q26" s="90">
        <v>99410</v>
      </c>
      <c r="R26" s="89"/>
    </row>
    <row r="27" spans="1:18">
      <c r="A27" s="90" t="s">
        <v>19</v>
      </c>
      <c r="B27" s="91">
        <v>1133</v>
      </c>
      <c r="C27" s="90">
        <v>572545</v>
      </c>
      <c r="D27" s="91">
        <v>569</v>
      </c>
      <c r="E27" s="90">
        <v>3660</v>
      </c>
      <c r="F27" s="91">
        <v>79</v>
      </c>
      <c r="G27" s="90">
        <v>2869</v>
      </c>
      <c r="H27" s="91">
        <v>113</v>
      </c>
      <c r="I27" s="90">
        <v>7429</v>
      </c>
      <c r="J27" s="91">
        <v>372</v>
      </c>
      <c r="K27" s="105">
        <v>558587</v>
      </c>
      <c r="L27" s="91">
        <v>73</v>
      </c>
      <c r="M27" s="90">
        <v>10455</v>
      </c>
      <c r="N27" s="91">
        <v>83</v>
      </c>
      <c r="O27" s="90">
        <v>25365</v>
      </c>
      <c r="P27" s="91">
        <v>216</v>
      </c>
      <c r="Q27" s="90">
        <v>522767</v>
      </c>
      <c r="R27" s="89"/>
    </row>
    <row r="28" spans="1:18">
      <c r="A28" s="90" t="s">
        <v>38</v>
      </c>
      <c r="B28" s="91">
        <v>276</v>
      </c>
      <c r="C28" s="90">
        <v>47797</v>
      </c>
      <c r="D28" s="91">
        <v>257</v>
      </c>
      <c r="E28" s="90">
        <v>1199</v>
      </c>
      <c r="F28" s="91">
        <v>4</v>
      </c>
      <c r="G28" s="29" t="s">
        <v>92</v>
      </c>
      <c r="H28" s="91">
        <v>1</v>
      </c>
      <c r="I28" s="29" t="s">
        <v>92</v>
      </c>
      <c r="J28" s="91">
        <v>14</v>
      </c>
      <c r="K28" s="105">
        <v>46400</v>
      </c>
      <c r="L28" s="91">
        <v>3</v>
      </c>
      <c r="M28" s="90">
        <v>400</v>
      </c>
      <c r="N28" s="91" t="s">
        <v>5</v>
      </c>
      <c r="O28" s="90" t="s">
        <v>5</v>
      </c>
      <c r="P28" s="91">
        <v>11</v>
      </c>
      <c r="Q28" s="90">
        <v>46000</v>
      </c>
      <c r="R28" s="89"/>
    </row>
    <row r="29" spans="1:18">
      <c r="A29" s="90" t="s">
        <v>24</v>
      </c>
      <c r="B29" s="91">
        <v>1187</v>
      </c>
      <c r="C29" s="90">
        <v>334240</v>
      </c>
      <c r="D29" s="91">
        <v>939</v>
      </c>
      <c r="E29" s="90">
        <v>4798</v>
      </c>
      <c r="F29" s="91">
        <v>81</v>
      </c>
      <c r="G29" s="90">
        <v>2817</v>
      </c>
      <c r="H29" s="91">
        <v>40</v>
      </c>
      <c r="I29" s="90">
        <v>2694</v>
      </c>
      <c r="J29" s="91">
        <v>127</v>
      </c>
      <c r="K29" s="105">
        <v>323931</v>
      </c>
      <c r="L29" s="91">
        <v>35</v>
      </c>
      <c r="M29" s="90">
        <v>4653</v>
      </c>
      <c r="N29" s="91">
        <v>28</v>
      </c>
      <c r="O29" s="90">
        <v>8760</v>
      </c>
      <c r="P29" s="91">
        <v>64</v>
      </c>
      <c r="Q29" s="90">
        <v>310518</v>
      </c>
      <c r="R29" s="89"/>
    </row>
    <row r="30" spans="1:18">
      <c r="A30" s="90" t="s">
        <v>43</v>
      </c>
      <c r="B30" s="91">
        <v>197</v>
      </c>
      <c r="C30" s="90">
        <v>20933</v>
      </c>
      <c r="D30" s="91">
        <v>158</v>
      </c>
      <c r="E30" s="90">
        <v>775</v>
      </c>
      <c r="F30" s="91">
        <v>2</v>
      </c>
      <c r="G30" s="29" t="s">
        <v>92</v>
      </c>
      <c r="H30" s="91">
        <v>1</v>
      </c>
      <c r="I30" s="29" t="s">
        <v>92</v>
      </c>
      <c r="J30" s="91">
        <v>36</v>
      </c>
      <c r="K30" s="105">
        <v>19911</v>
      </c>
      <c r="L30" s="91">
        <v>1</v>
      </c>
      <c r="M30" s="29" t="s">
        <v>92</v>
      </c>
      <c r="N30" s="91">
        <v>23</v>
      </c>
      <c r="O30" s="90">
        <v>8772</v>
      </c>
      <c r="P30" s="91">
        <v>12</v>
      </c>
      <c r="Q30" s="90">
        <v>11139</v>
      </c>
      <c r="R30" s="89"/>
    </row>
    <row r="31" spans="1:18">
      <c r="A31" s="90" t="s">
        <v>27</v>
      </c>
      <c r="B31" s="91">
        <v>578</v>
      </c>
      <c r="C31" s="90">
        <v>391551</v>
      </c>
      <c r="D31" s="91">
        <v>275</v>
      </c>
      <c r="E31" s="90">
        <v>2233</v>
      </c>
      <c r="F31" s="91">
        <v>95</v>
      </c>
      <c r="G31" s="90">
        <v>3126</v>
      </c>
      <c r="H31" s="91">
        <v>44</v>
      </c>
      <c r="I31" s="90">
        <v>2813</v>
      </c>
      <c r="J31" s="91">
        <v>164</v>
      </c>
      <c r="K31" s="105">
        <v>383379</v>
      </c>
      <c r="L31" s="91">
        <v>41</v>
      </c>
      <c r="M31" s="90">
        <v>5204</v>
      </c>
      <c r="N31" s="91">
        <v>37</v>
      </c>
      <c r="O31" s="90">
        <v>11423</v>
      </c>
      <c r="P31" s="91">
        <v>86</v>
      </c>
      <c r="Q31" s="90">
        <v>366752</v>
      </c>
      <c r="R31" s="89"/>
    </row>
    <row r="32" spans="1:18">
      <c r="A32" s="90" t="s">
        <v>50</v>
      </c>
      <c r="B32" s="91">
        <v>31</v>
      </c>
      <c r="C32" s="90" t="s">
        <v>92</v>
      </c>
      <c r="D32" s="91">
        <v>30</v>
      </c>
      <c r="E32" s="29" t="s">
        <v>92</v>
      </c>
      <c r="F32" s="91">
        <v>1</v>
      </c>
      <c r="G32" s="29" t="s">
        <v>92</v>
      </c>
      <c r="H32" s="91" t="s">
        <v>5</v>
      </c>
      <c r="I32" s="90" t="s">
        <v>5</v>
      </c>
      <c r="J32" s="91" t="s">
        <v>5</v>
      </c>
      <c r="K32" s="105" t="s">
        <v>5</v>
      </c>
      <c r="L32" s="91" t="s">
        <v>5</v>
      </c>
      <c r="M32" s="90" t="s">
        <v>5</v>
      </c>
      <c r="N32" s="91" t="s">
        <v>5</v>
      </c>
      <c r="O32" s="90" t="s">
        <v>5</v>
      </c>
      <c r="P32" s="91" t="s">
        <v>5</v>
      </c>
      <c r="Q32" s="90" t="s">
        <v>5</v>
      </c>
      <c r="R32" s="89"/>
    </row>
    <row r="33" spans="1:18">
      <c r="A33" s="90" t="s">
        <v>7</v>
      </c>
      <c r="B33" s="91">
        <v>152</v>
      </c>
      <c r="C33" s="90">
        <v>720</v>
      </c>
      <c r="D33" s="91">
        <v>150</v>
      </c>
      <c r="E33" s="29" t="s">
        <v>92</v>
      </c>
      <c r="F33" s="91">
        <v>2</v>
      </c>
      <c r="G33" s="29" t="s">
        <v>92</v>
      </c>
      <c r="H33" s="91" t="s">
        <v>5</v>
      </c>
      <c r="I33" s="90" t="s">
        <v>5</v>
      </c>
      <c r="J33" s="91" t="s">
        <v>5</v>
      </c>
      <c r="K33" s="105" t="s">
        <v>5</v>
      </c>
      <c r="L33" s="91" t="s">
        <v>5</v>
      </c>
      <c r="M33" s="90" t="s">
        <v>5</v>
      </c>
      <c r="N33" s="91" t="s">
        <v>5</v>
      </c>
      <c r="O33" s="90" t="s">
        <v>5</v>
      </c>
      <c r="P33" s="91" t="s">
        <v>5</v>
      </c>
      <c r="Q33" s="90" t="s">
        <v>5</v>
      </c>
      <c r="R33" s="89"/>
    </row>
    <row r="34" spans="1:18">
      <c r="A34" s="90" t="s">
        <v>13</v>
      </c>
      <c r="B34" s="91">
        <v>101</v>
      </c>
      <c r="C34" s="90">
        <v>685</v>
      </c>
      <c r="D34" s="91">
        <v>96</v>
      </c>
      <c r="E34" s="90">
        <v>439</v>
      </c>
      <c r="F34" s="91">
        <v>2</v>
      </c>
      <c r="G34" s="29" t="s">
        <v>92</v>
      </c>
      <c r="H34" s="91">
        <v>3</v>
      </c>
      <c r="I34" s="29" t="s">
        <v>92</v>
      </c>
      <c r="J34" s="91" t="s">
        <v>5</v>
      </c>
      <c r="K34" s="105" t="s">
        <v>5</v>
      </c>
      <c r="L34" s="91" t="s">
        <v>5</v>
      </c>
      <c r="M34" s="90" t="s">
        <v>5</v>
      </c>
      <c r="N34" s="91" t="s">
        <v>5</v>
      </c>
      <c r="O34" s="90" t="s">
        <v>5</v>
      </c>
      <c r="P34" s="91" t="s">
        <v>5</v>
      </c>
      <c r="Q34" s="90" t="s">
        <v>5</v>
      </c>
      <c r="R34" s="89"/>
    </row>
    <row r="35" spans="1:18">
      <c r="A35" s="90" t="s">
        <v>47</v>
      </c>
      <c r="B35" s="91">
        <v>49</v>
      </c>
      <c r="C35" s="90">
        <v>318</v>
      </c>
      <c r="D35" s="91">
        <v>46</v>
      </c>
      <c r="E35" s="90">
        <v>228</v>
      </c>
      <c r="F35" s="91">
        <v>3</v>
      </c>
      <c r="G35" s="90">
        <v>90</v>
      </c>
      <c r="H35" s="91" t="s">
        <v>5</v>
      </c>
      <c r="I35" s="90" t="s">
        <v>5</v>
      </c>
      <c r="J35" s="91" t="s">
        <v>5</v>
      </c>
      <c r="K35" s="105" t="s">
        <v>5</v>
      </c>
      <c r="L35" s="91" t="s">
        <v>5</v>
      </c>
      <c r="M35" s="90" t="s">
        <v>5</v>
      </c>
      <c r="N35" s="91" t="s">
        <v>5</v>
      </c>
      <c r="O35" s="90" t="s">
        <v>5</v>
      </c>
      <c r="P35" s="91" t="s">
        <v>5</v>
      </c>
      <c r="Q35" s="90" t="s">
        <v>5</v>
      </c>
      <c r="R35" s="89"/>
    </row>
    <row r="36" spans="1:18">
      <c r="A36" s="90" t="s">
        <v>12</v>
      </c>
      <c r="B36" s="91">
        <v>970</v>
      </c>
      <c r="C36" s="90">
        <v>10923</v>
      </c>
      <c r="D36" s="91">
        <v>933</v>
      </c>
      <c r="E36" s="90">
        <v>4540</v>
      </c>
      <c r="F36" s="91">
        <v>20</v>
      </c>
      <c r="G36" s="90">
        <v>660</v>
      </c>
      <c r="H36" s="91">
        <v>5</v>
      </c>
      <c r="I36" s="90">
        <v>272</v>
      </c>
      <c r="J36" s="91">
        <v>12</v>
      </c>
      <c r="K36" s="105">
        <v>5451</v>
      </c>
      <c r="L36" s="91">
        <v>5</v>
      </c>
      <c r="M36" s="90">
        <v>540</v>
      </c>
      <c r="N36" s="91">
        <v>3</v>
      </c>
      <c r="O36" s="90">
        <v>1305</v>
      </c>
      <c r="P36" s="91">
        <v>4</v>
      </c>
      <c r="Q36" s="90">
        <v>3606</v>
      </c>
      <c r="R36" s="89"/>
    </row>
    <row r="37" spans="1:18">
      <c r="A37" s="90" t="s">
        <v>31</v>
      </c>
      <c r="B37" s="91">
        <v>838</v>
      </c>
      <c r="C37" s="90">
        <v>896231</v>
      </c>
      <c r="D37" s="91">
        <v>618</v>
      </c>
      <c r="E37" s="90">
        <v>3042</v>
      </c>
      <c r="F37" s="91">
        <v>17</v>
      </c>
      <c r="G37" s="90">
        <v>621</v>
      </c>
      <c r="H37" s="91">
        <v>6</v>
      </c>
      <c r="I37" s="90">
        <v>477</v>
      </c>
      <c r="J37" s="91">
        <v>197</v>
      </c>
      <c r="K37" s="105">
        <v>892091</v>
      </c>
      <c r="L37" s="91">
        <v>8</v>
      </c>
      <c r="M37" s="90">
        <v>1122</v>
      </c>
      <c r="N37" s="91">
        <v>7</v>
      </c>
      <c r="O37" s="90">
        <v>1739</v>
      </c>
      <c r="P37" s="91">
        <v>182</v>
      </c>
      <c r="Q37" s="90">
        <v>889230</v>
      </c>
      <c r="R37" s="89"/>
    </row>
    <row r="38" spans="1:18">
      <c r="A38" s="90" t="s">
        <v>25</v>
      </c>
      <c r="B38" s="91">
        <v>105</v>
      </c>
      <c r="C38" s="90">
        <v>35147</v>
      </c>
      <c r="D38" s="91">
        <v>84</v>
      </c>
      <c r="E38" s="90">
        <v>547</v>
      </c>
      <c r="F38" s="91">
        <v>4</v>
      </c>
      <c r="G38" s="29" t="s">
        <v>92</v>
      </c>
      <c r="H38" s="91" t="s">
        <v>5</v>
      </c>
      <c r="I38" s="90" t="s">
        <v>5</v>
      </c>
      <c r="J38" s="91">
        <v>17</v>
      </c>
      <c r="K38" s="105">
        <v>34309</v>
      </c>
      <c r="L38" s="91">
        <v>1</v>
      </c>
      <c r="M38" s="29" t="s">
        <v>92</v>
      </c>
      <c r="N38" s="91">
        <v>5</v>
      </c>
      <c r="O38" s="90">
        <v>1363</v>
      </c>
      <c r="P38" s="91">
        <v>11</v>
      </c>
      <c r="Q38" s="90">
        <v>32946</v>
      </c>
      <c r="R38" s="89"/>
    </row>
    <row r="39" spans="1:18">
      <c r="A39" s="90" t="s">
        <v>20</v>
      </c>
      <c r="B39" s="91">
        <v>1532</v>
      </c>
      <c r="C39" s="90">
        <v>142782</v>
      </c>
      <c r="D39" s="91">
        <v>1265</v>
      </c>
      <c r="E39" s="90">
        <v>7285</v>
      </c>
      <c r="F39" s="91">
        <v>110</v>
      </c>
      <c r="G39" s="90">
        <v>3585</v>
      </c>
      <c r="H39" s="91">
        <v>49</v>
      </c>
      <c r="I39" s="90">
        <v>3169</v>
      </c>
      <c r="J39" s="91">
        <v>108</v>
      </c>
      <c r="K39" s="105">
        <v>128743</v>
      </c>
      <c r="L39" s="91">
        <v>34</v>
      </c>
      <c r="M39" s="90">
        <v>4091</v>
      </c>
      <c r="N39" s="91">
        <v>15</v>
      </c>
      <c r="O39" s="90">
        <v>4244</v>
      </c>
      <c r="P39" s="91">
        <v>59</v>
      </c>
      <c r="Q39" s="90">
        <v>120408</v>
      </c>
      <c r="R39" s="89"/>
    </row>
    <row r="40" spans="1:18">
      <c r="A40" s="90" t="s">
        <v>41</v>
      </c>
      <c r="B40" s="91">
        <v>977</v>
      </c>
      <c r="C40" s="90">
        <v>425387</v>
      </c>
      <c r="D40" s="91">
        <v>892</v>
      </c>
      <c r="E40" s="90">
        <v>4540</v>
      </c>
      <c r="F40" s="91">
        <v>12</v>
      </c>
      <c r="G40" s="90">
        <v>352</v>
      </c>
      <c r="H40" s="91">
        <v>9</v>
      </c>
      <c r="I40" s="90">
        <v>560</v>
      </c>
      <c r="J40" s="91">
        <v>64</v>
      </c>
      <c r="K40" s="105">
        <v>419935</v>
      </c>
      <c r="L40" s="91">
        <v>4</v>
      </c>
      <c r="M40" s="90">
        <v>410</v>
      </c>
      <c r="N40" s="91">
        <v>3</v>
      </c>
      <c r="O40" s="90">
        <v>1277</v>
      </c>
      <c r="P40" s="91">
        <v>57</v>
      </c>
      <c r="Q40" s="90">
        <v>418248</v>
      </c>
      <c r="R40" s="89"/>
    </row>
    <row r="41" spans="1:18">
      <c r="A41" s="90" t="s">
        <v>52</v>
      </c>
      <c r="B41" s="91">
        <v>448</v>
      </c>
      <c r="C41" s="90">
        <v>2801</v>
      </c>
      <c r="D41" s="91">
        <v>431</v>
      </c>
      <c r="E41" s="90">
        <v>1828</v>
      </c>
      <c r="F41" s="91">
        <v>11</v>
      </c>
      <c r="G41" s="90">
        <v>309</v>
      </c>
      <c r="H41" s="91">
        <v>3</v>
      </c>
      <c r="I41" s="90">
        <v>165</v>
      </c>
      <c r="J41" s="91">
        <v>3</v>
      </c>
      <c r="K41" s="105" t="s">
        <v>5</v>
      </c>
      <c r="L41" s="91">
        <v>2</v>
      </c>
      <c r="M41" s="29" t="s">
        <v>92</v>
      </c>
      <c r="N41" s="91">
        <v>1</v>
      </c>
      <c r="O41" s="29" t="s">
        <v>92</v>
      </c>
      <c r="P41" s="91" t="s">
        <v>5</v>
      </c>
      <c r="Q41" s="90" t="s">
        <v>5</v>
      </c>
      <c r="R41" s="89"/>
    </row>
    <row r="42" spans="1:18">
      <c r="A42" s="90" t="s">
        <v>14</v>
      </c>
      <c r="B42" s="91">
        <v>1178</v>
      </c>
      <c r="C42" s="90">
        <v>103064</v>
      </c>
      <c r="D42" s="91">
        <v>992</v>
      </c>
      <c r="E42" s="90">
        <v>5082</v>
      </c>
      <c r="F42" s="91">
        <v>34</v>
      </c>
      <c r="G42" s="90">
        <v>1112</v>
      </c>
      <c r="H42" s="91">
        <v>42</v>
      </c>
      <c r="I42" s="90">
        <v>2655</v>
      </c>
      <c r="J42" s="91">
        <v>110</v>
      </c>
      <c r="K42" s="105">
        <v>94215</v>
      </c>
      <c r="L42" s="91">
        <v>33</v>
      </c>
      <c r="M42" s="90">
        <v>4314</v>
      </c>
      <c r="N42" s="91">
        <v>38</v>
      </c>
      <c r="O42" s="90">
        <v>12107</v>
      </c>
      <c r="P42" s="91">
        <v>39</v>
      </c>
      <c r="Q42" s="90">
        <v>77794</v>
      </c>
      <c r="R42" s="89"/>
    </row>
    <row r="43" spans="1:18">
      <c r="A43" s="90" t="s">
        <v>10</v>
      </c>
      <c r="B43" s="91">
        <v>40</v>
      </c>
      <c r="C43" s="90">
        <v>578</v>
      </c>
      <c r="D43" s="91">
        <v>34</v>
      </c>
      <c r="E43" s="90">
        <v>263</v>
      </c>
      <c r="F43" s="91">
        <v>2</v>
      </c>
      <c r="G43" s="29" t="s">
        <v>92</v>
      </c>
      <c r="H43" s="91">
        <v>4</v>
      </c>
      <c r="I43" s="29" t="s">
        <v>92</v>
      </c>
      <c r="J43" s="91" t="s">
        <v>5</v>
      </c>
      <c r="K43" s="105" t="s">
        <v>5</v>
      </c>
      <c r="L43" s="91" t="s">
        <v>5</v>
      </c>
      <c r="M43" s="90" t="s">
        <v>5</v>
      </c>
      <c r="N43" s="91" t="s">
        <v>5</v>
      </c>
      <c r="O43" s="90" t="s">
        <v>5</v>
      </c>
      <c r="P43" s="91" t="s">
        <v>5</v>
      </c>
      <c r="Q43" s="90" t="s">
        <v>5</v>
      </c>
      <c r="R43" s="89"/>
    </row>
    <row r="44" spans="1:18">
      <c r="A44" s="90" t="s">
        <v>34</v>
      </c>
      <c r="B44" s="91">
        <v>469</v>
      </c>
      <c r="C44" s="90">
        <v>9195</v>
      </c>
      <c r="D44" s="91">
        <v>455</v>
      </c>
      <c r="E44" s="90">
        <v>1731</v>
      </c>
      <c r="F44" s="91">
        <v>4</v>
      </c>
      <c r="G44" s="90">
        <v>120</v>
      </c>
      <c r="H44" s="91">
        <v>2</v>
      </c>
      <c r="I44" s="29" t="s">
        <v>92</v>
      </c>
      <c r="J44" s="91">
        <v>8</v>
      </c>
      <c r="K44" s="105">
        <v>6440</v>
      </c>
      <c r="L44" s="91" t="s">
        <v>5</v>
      </c>
      <c r="M44" s="90" t="s">
        <v>5</v>
      </c>
      <c r="N44" s="91">
        <v>2</v>
      </c>
      <c r="O44" s="29" t="s">
        <v>92</v>
      </c>
      <c r="P44" s="91">
        <v>6</v>
      </c>
      <c r="Q44" s="90">
        <v>6440</v>
      </c>
      <c r="R44" s="89"/>
    </row>
    <row r="45" spans="1:18">
      <c r="A45" s="90" t="s">
        <v>26</v>
      </c>
      <c r="B45" s="91">
        <v>286</v>
      </c>
      <c r="C45" s="90">
        <v>167015</v>
      </c>
      <c r="D45" s="91">
        <v>142</v>
      </c>
      <c r="E45" s="90">
        <v>996</v>
      </c>
      <c r="F45" s="91">
        <v>25</v>
      </c>
      <c r="G45" s="90">
        <v>824</v>
      </c>
      <c r="H45" s="91">
        <v>11</v>
      </c>
      <c r="I45" s="90">
        <v>690</v>
      </c>
      <c r="J45" s="91">
        <v>108</v>
      </c>
      <c r="K45" s="105">
        <v>164505</v>
      </c>
      <c r="L45" s="91">
        <v>13</v>
      </c>
      <c r="M45" s="90">
        <v>1680</v>
      </c>
      <c r="N45" s="91">
        <v>12</v>
      </c>
      <c r="O45" s="90">
        <v>3435</v>
      </c>
      <c r="P45" s="91">
        <v>83</v>
      </c>
      <c r="Q45" s="90">
        <v>159390</v>
      </c>
      <c r="R45" s="89"/>
    </row>
    <row r="46" spans="1:18">
      <c r="A46" s="90" t="s">
        <v>33</v>
      </c>
      <c r="B46" s="91">
        <v>643</v>
      </c>
      <c r="C46" s="90">
        <v>15466</v>
      </c>
      <c r="D46" s="91">
        <v>615</v>
      </c>
      <c r="E46" s="90">
        <v>2648</v>
      </c>
      <c r="F46" s="91">
        <v>10</v>
      </c>
      <c r="G46" s="29" t="s">
        <v>92</v>
      </c>
      <c r="H46" s="91">
        <v>12</v>
      </c>
      <c r="I46" s="90">
        <v>775</v>
      </c>
      <c r="J46" s="91">
        <v>6</v>
      </c>
      <c r="K46" s="105">
        <v>11500</v>
      </c>
      <c r="L46" s="91">
        <v>2</v>
      </c>
      <c r="M46" s="29" t="s">
        <v>92</v>
      </c>
      <c r="N46" s="91" t="s">
        <v>5</v>
      </c>
      <c r="O46" s="90" t="s">
        <v>5</v>
      </c>
      <c r="P46" s="91">
        <v>4</v>
      </c>
      <c r="Q46" s="90">
        <v>11500</v>
      </c>
      <c r="R46" s="89"/>
    </row>
    <row r="47" spans="1:18">
      <c r="A47" s="90" t="s">
        <v>42</v>
      </c>
      <c r="B47" s="91">
        <v>2341</v>
      </c>
      <c r="C47" s="90">
        <v>83017</v>
      </c>
      <c r="D47" s="91">
        <v>2209</v>
      </c>
      <c r="E47" s="90">
        <v>10990</v>
      </c>
      <c r="F47" s="91">
        <v>90</v>
      </c>
      <c r="G47" s="90">
        <v>2989</v>
      </c>
      <c r="H47" s="91">
        <v>22</v>
      </c>
      <c r="I47" s="90">
        <v>1323</v>
      </c>
      <c r="J47" s="91">
        <v>20</v>
      </c>
      <c r="K47" s="105">
        <v>66230</v>
      </c>
      <c r="L47" s="91">
        <v>8</v>
      </c>
      <c r="M47" s="29" t="s">
        <v>92</v>
      </c>
      <c r="N47" s="91">
        <v>1</v>
      </c>
      <c r="O47" s="29" t="s">
        <v>92</v>
      </c>
      <c r="P47" s="91">
        <v>11</v>
      </c>
      <c r="Q47" s="90">
        <v>66230</v>
      </c>
      <c r="R47" s="89"/>
    </row>
    <row r="48" spans="1:18">
      <c r="A48" s="90" t="s">
        <v>49</v>
      </c>
      <c r="B48" s="91">
        <v>239</v>
      </c>
      <c r="C48" s="90" t="s">
        <v>92</v>
      </c>
      <c r="D48" s="91">
        <v>228</v>
      </c>
      <c r="E48" s="90">
        <v>1185</v>
      </c>
      <c r="F48" s="91">
        <v>1</v>
      </c>
      <c r="G48" s="29" t="s">
        <v>92</v>
      </c>
      <c r="H48" s="91">
        <v>7</v>
      </c>
      <c r="I48" s="90">
        <v>385</v>
      </c>
      <c r="J48" s="91">
        <v>3</v>
      </c>
      <c r="K48" s="105" t="s">
        <v>5</v>
      </c>
      <c r="L48" s="91" t="s">
        <v>5</v>
      </c>
      <c r="M48" s="90" t="s">
        <v>5</v>
      </c>
      <c r="N48" s="91">
        <v>1</v>
      </c>
      <c r="O48" s="29" t="s">
        <v>92</v>
      </c>
      <c r="P48" s="91">
        <v>2</v>
      </c>
      <c r="Q48" s="29">
        <v>500</v>
      </c>
      <c r="R48" s="89"/>
    </row>
    <row r="49" spans="1:18">
      <c r="A49" s="90" t="s">
        <v>8</v>
      </c>
      <c r="B49" s="91">
        <v>117</v>
      </c>
      <c r="C49" s="90">
        <v>614</v>
      </c>
      <c r="D49" s="91">
        <v>114</v>
      </c>
      <c r="E49" s="90">
        <v>486</v>
      </c>
      <c r="F49" s="91">
        <v>3</v>
      </c>
      <c r="G49" s="90">
        <v>128</v>
      </c>
      <c r="H49" s="91" t="s">
        <v>5</v>
      </c>
      <c r="I49" s="90" t="s">
        <v>5</v>
      </c>
      <c r="J49" s="91" t="s">
        <v>5</v>
      </c>
      <c r="K49" s="105" t="s">
        <v>5</v>
      </c>
      <c r="L49" s="91" t="s">
        <v>5</v>
      </c>
      <c r="M49" s="90" t="s">
        <v>5</v>
      </c>
      <c r="N49" s="91" t="s">
        <v>5</v>
      </c>
      <c r="O49" s="90" t="s">
        <v>5</v>
      </c>
      <c r="P49" s="91" t="s">
        <v>5</v>
      </c>
      <c r="Q49" s="90" t="s">
        <v>5</v>
      </c>
      <c r="R49" s="89"/>
    </row>
    <row r="50" spans="1:18">
      <c r="A50" s="90" t="s">
        <v>29</v>
      </c>
      <c r="B50" s="91">
        <v>706</v>
      </c>
      <c r="C50" s="90">
        <v>8460</v>
      </c>
      <c r="D50" s="91">
        <v>678</v>
      </c>
      <c r="E50" s="90">
        <v>2884</v>
      </c>
      <c r="F50" s="91">
        <v>9</v>
      </c>
      <c r="G50" s="90">
        <v>346</v>
      </c>
      <c r="H50" s="91">
        <v>14</v>
      </c>
      <c r="I50" s="29">
        <f>H50*((99+50)/2)</f>
        <v>1043</v>
      </c>
      <c r="J50" s="91">
        <v>5</v>
      </c>
      <c r="K50" s="105">
        <v>424</v>
      </c>
      <c r="L50" s="91">
        <v>3</v>
      </c>
      <c r="M50" s="90">
        <v>424</v>
      </c>
      <c r="N50" s="91">
        <v>1</v>
      </c>
      <c r="O50" s="29">
        <f>N50*((499+200)/2)</f>
        <v>349.5</v>
      </c>
      <c r="P50" s="91">
        <v>1</v>
      </c>
      <c r="Q50" s="29">
        <f>C50-SUM(E50,G50,I50,M50,O50)</f>
        <v>3413.5</v>
      </c>
      <c r="R50" s="89"/>
    </row>
    <row r="51" spans="1:18">
      <c r="A51" s="90" t="s">
        <v>51</v>
      </c>
      <c r="B51" s="91">
        <v>376</v>
      </c>
      <c r="C51" s="90">
        <v>2926</v>
      </c>
      <c r="D51" s="91">
        <v>360</v>
      </c>
      <c r="E51" s="90">
        <v>1403</v>
      </c>
      <c r="F51" s="91">
        <v>8</v>
      </c>
      <c r="G51" s="90">
        <v>249</v>
      </c>
      <c r="H51" s="91">
        <v>4</v>
      </c>
      <c r="I51" s="90">
        <v>283</v>
      </c>
      <c r="J51" s="91">
        <v>4</v>
      </c>
      <c r="K51" s="105" t="s">
        <v>5</v>
      </c>
      <c r="L51" s="91">
        <v>2</v>
      </c>
      <c r="M51" s="29">
        <f>L51*((199+100)/2)</f>
        <v>299</v>
      </c>
      <c r="N51" s="91">
        <v>1</v>
      </c>
      <c r="O51" s="29">
        <f>N51*((499+200)/2)</f>
        <v>349.5</v>
      </c>
      <c r="P51" s="91">
        <v>1</v>
      </c>
      <c r="Q51" s="29">
        <f>C51-SUM(E51,G51,I51,M51,O51)</f>
        <v>342.5</v>
      </c>
      <c r="R51" s="89"/>
    </row>
    <row r="52" spans="1:18">
      <c r="A52" s="90" t="s">
        <v>30</v>
      </c>
      <c r="B52" s="91">
        <v>335</v>
      </c>
      <c r="C52" s="90">
        <v>1362</v>
      </c>
      <c r="D52" s="91">
        <v>333</v>
      </c>
      <c r="E52" s="29" t="s">
        <v>92</v>
      </c>
      <c r="F52" s="91">
        <v>1</v>
      </c>
      <c r="G52" s="29" t="s">
        <v>92</v>
      </c>
      <c r="H52" s="91">
        <v>1</v>
      </c>
      <c r="I52" s="29" t="s">
        <v>92</v>
      </c>
      <c r="J52" s="91" t="s">
        <v>5</v>
      </c>
      <c r="K52" s="105" t="s">
        <v>5</v>
      </c>
      <c r="L52" s="91" t="s">
        <v>5</v>
      </c>
      <c r="M52" s="90" t="s">
        <v>5</v>
      </c>
      <c r="N52" s="91" t="s">
        <v>5</v>
      </c>
      <c r="O52" s="90" t="s">
        <v>5</v>
      </c>
      <c r="P52" s="91" t="s">
        <v>5</v>
      </c>
      <c r="Q52" s="90" t="s">
        <v>5</v>
      </c>
      <c r="R52" s="89"/>
    </row>
    <row r="53" spans="1:18">
      <c r="A53" s="90" t="s">
        <v>18</v>
      </c>
      <c r="B53" s="91">
        <v>1103</v>
      </c>
      <c r="C53" s="90">
        <v>43716</v>
      </c>
      <c r="D53" s="91">
        <v>876</v>
      </c>
      <c r="E53" s="90">
        <v>5324</v>
      </c>
      <c r="F53" s="91">
        <v>95</v>
      </c>
      <c r="G53" s="90">
        <v>3190</v>
      </c>
      <c r="H53" s="91">
        <v>65</v>
      </c>
      <c r="I53" s="90">
        <v>4224</v>
      </c>
      <c r="J53" s="91">
        <v>67</v>
      </c>
      <c r="K53" s="105">
        <v>30978</v>
      </c>
      <c r="L53" s="91">
        <v>30</v>
      </c>
      <c r="M53" s="90">
        <v>3952</v>
      </c>
      <c r="N53" s="91">
        <v>24</v>
      </c>
      <c r="O53" s="90">
        <v>6128</v>
      </c>
      <c r="P53" s="91">
        <v>13</v>
      </c>
      <c r="Q53" s="90">
        <v>20898</v>
      </c>
      <c r="R53" s="89"/>
    </row>
    <row r="54" spans="1:18">
      <c r="A54" s="90" t="s">
        <v>45</v>
      </c>
      <c r="B54" s="91">
        <v>75</v>
      </c>
      <c r="C54" s="90" t="s">
        <v>92</v>
      </c>
      <c r="D54" s="91">
        <v>70</v>
      </c>
      <c r="E54" s="29" t="s">
        <v>92</v>
      </c>
      <c r="F54" s="91">
        <v>1</v>
      </c>
      <c r="G54" s="29" t="s">
        <v>92</v>
      </c>
      <c r="H54" s="91">
        <v>1</v>
      </c>
      <c r="I54" s="29" t="s">
        <v>92</v>
      </c>
      <c r="J54" s="91">
        <v>3</v>
      </c>
      <c r="K54" s="105">
        <v>34636</v>
      </c>
      <c r="L54" s="91" t="s">
        <v>5</v>
      </c>
      <c r="M54" s="90" t="s">
        <v>5</v>
      </c>
      <c r="N54" s="91" t="s">
        <v>5</v>
      </c>
      <c r="O54" s="90" t="s">
        <v>5</v>
      </c>
      <c r="P54" s="91">
        <v>3</v>
      </c>
      <c r="Q54" s="90">
        <v>34636</v>
      </c>
      <c r="R54" s="89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nass_2016_survey</vt:lpstr>
      <vt:lpstr>dariy_2012</vt:lpstr>
      <vt:lpstr>dairy_2012_unredact</vt:lpstr>
      <vt:lpstr>cattle_on_feed_2012</vt:lpstr>
      <vt:lpstr>cattle_on_feed_2012_unredact</vt:lpstr>
      <vt:lpstr>swine_2012</vt:lpstr>
      <vt:lpstr>swine_all_2012_unredact</vt:lpstr>
      <vt:lpstr>breed_swine_2012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2016-12-12T17:49:57Z</dcterms:modified>
</cp:coreProperties>
</file>