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140" windowWidth="25600" windowHeight="15520"/>
  </bookViews>
  <sheets>
    <sheet name="Monthly Data" sheetId="1" r:id="rId1"/>
    <sheet name="Annual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1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13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13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13" i="2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13" i="1"/>
  <c r="A4" i="2"/>
  <c r="A4" i="1"/>
</calcChain>
</file>

<file path=xl/sharedStrings.xml><?xml version="1.0" encoding="utf-8"?>
<sst xmlns="http://schemas.openxmlformats.org/spreadsheetml/2006/main" count="85" uniqueCount="46">
  <si>
    <t/>
  </si>
  <si>
    <t>U.S. Energy Information Administration</t>
  </si>
  <si>
    <t>January 2017 Monthly Energy Review</t>
  </si>
  <si>
    <t>Release Date: January 27, 2017</t>
  </si>
  <si>
    <t>Next Update: February 24, 2017</t>
  </si>
  <si>
    <t>Table 10.3 Fuel Ethanol Overview</t>
  </si>
  <si>
    <t>Month</t>
  </si>
  <si>
    <t>Fuel Ethanol Production</t>
  </si>
  <si>
    <t>Fuel Ethanol Net Imports</t>
  </si>
  <si>
    <t>Fuel Ethanol Consumption</t>
  </si>
  <si>
    <t>(Thousand Barrels)</t>
  </si>
  <si>
    <t>(Million Gallons)</t>
  </si>
  <si>
    <t>Annual Total</t>
  </si>
  <si>
    <t>EIA</t>
  </si>
  <si>
    <t>EPA RIN</t>
  </si>
  <si>
    <t>*note that we don't have data for RINs until 2010</t>
  </si>
  <si>
    <t xml:space="preserve">OPIS </t>
  </si>
  <si>
    <t xml:space="preserve">($/RIN) </t>
  </si>
  <si>
    <t xml:space="preserve">EIA </t>
  </si>
  <si>
    <t>Motor Gasoline Product Supplied</t>
  </si>
  <si>
    <t>(Thousand Barrels per Day)</t>
  </si>
  <si>
    <t>(Thousand Barrels per Month)</t>
  </si>
  <si>
    <t>e10 blend wall</t>
  </si>
  <si>
    <t>(gallons per Month)</t>
  </si>
  <si>
    <t>(e10 blend wall minus RVO monthly)</t>
  </si>
  <si>
    <t>monthly blend wall gap</t>
  </si>
  <si>
    <t xml:space="preserve">monthly mandate gap  </t>
  </si>
  <si>
    <t>(RVO monthly minus monthly production)</t>
  </si>
  <si>
    <t>(RINs per Month)</t>
  </si>
  <si>
    <t>(Million Gallons per Month)</t>
  </si>
  <si>
    <t>(billion gallons per Year)</t>
  </si>
  <si>
    <t>mandate gap minus blend wall gap</t>
  </si>
  <si>
    <t xml:space="preserve">D6 RIN price </t>
  </si>
  <si>
    <t>D6 RVO yearly</t>
  </si>
  <si>
    <t>D6 RVO monthly</t>
  </si>
  <si>
    <t>D6 monthly production</t>
  </si>
  <si>
    <t>D6 issued rins</t>
  </si>
  <si>
    <t>D4 issued rins</t>
  </si>
  <si>
    <t>D4 monthly production</t>
  </si>
  <si>
    <t>D4 RVO monthly</t>
  </si>
  <si>
    <t>D4 RVO yearly</t>
  </si>
  <si>
    <t xml:space="preserve">D4 RIN price </t>
  </si>
  <si>
    <t>Diff D4 minus D6</t>
  </si>
  <si>
    <t>($/gal)</t>
  </si>
  <si>
    <t>Price oil</t>
  </si>
  <si>
    <t>($/barrel)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</si>
</sst>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 mmmm"/>
  </numFmts>
  <fonts count="9" x14ac:knownFonts="1">
    <font>
      <sz val="11"/>
      <color indexed="8"/>
      <name val="Calibri"/>
      <family val="2"/>
      <scheme val="minor"/>
    </font>
    <font>
      <b/>
      <sz val="14"/>
      <color indexed="8"/>
      <name val="Calibri"/>
    </font>
    <font>
      <i/>
      <sz val="14"/>
      <color indexed="8"/>
      <name val="Calibri"/>
    </font>
    <font>
      <b/>
      <u/>
      <sz val="10"/>
      <color indexed="12"/>
      <name val="Calibri"/>
    </font>
    <font>
      <b/>
      <sz val="12"/>
      <color indexed="8"/>
      <name val="Calibri"/>
    </font>
    <font>
      <b/>
      <sz val="10"/>
      <color indexed="8"/>
      <name val="Calibri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</cellXfs>
  <cellStyles count="1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blend wall gap (billion gal)</c:v>
          </c:tx>
          <c:marker>
            <c:symbol val="none"/>
          </c:marker>
          <c:cat>
            <c:numRef>
              <c:f>'Monthly Data'!$A$139:$A$213</c:f>
              <c:numCache>
                <c:formatCode>yyyy\ mmmm</c:formatCode>
                <c:ptCount val="75"/>
                <c:pt idx="0">
                  <c:v>40360.0</c:v>
                </c:pt>
                <c:pt idx="1">
                  <c:v>40391.0</c:v>
                </c:pt>
                <c:pt idx="2">
                  <c:v>40422.0</c:v>
                </c:pt>
                <c:pt idx="3">
                  <c:v>40452.0</c:v>
                </c:pt>
                <c:pt idx="4">
                  <c:v>40483.0</c:v>
                </c:pt>
                <c:pt idx="5">
                  <c:v>40513.0</c:v>
                </c:pt>
                <c:pt idx="6">
                  <c:v>40544.0</c:v>
                </c:pt>
                <c:pt idx="7">
                  <c:v>40575.0</c:v>
                </c:pt>
                <c:pt idx="8">
                  <c:v>40603.0</c:v>
                </c:pt>
                <c:pt idx="9">
                  <c:v>40634.0</c:v>
                </c:pt>
                <c:pt idx="10">
                  <c:v>40664.0</c:v>
                </c:pt>
                <c:pt idx="11">
                  <c:v>40695.0</c:v>
                </c:pt>
                <c:pt idx="12">
                  <c:v>40725.0</c:v>
                </c:pt>
                <c:pt idx="13">
                  <c:v>40756.0</c:v>
                </c:pt>
                <c:pt idx="14">
                  <c:v>40787.0</c:v>
                </c:pt>
                <c:pt idx="15">
                  <c:v>40817.0</c:v>
                </c:pt>
                <c:pt idx="16">
                  <c:v>40848.0</c:v>
                </c:pt>
                <c:pt idx="17">
                  <c:v>40878.0</c:v>
                </c:pt>
                <c:pt idx="18">
                  <c:v>40909.0</c:v>
                </c:pt>
                <c:pt idx="19">
                  <c:v>40940.0</c:v>
                </c:pt>
                <c:pt idx="20">
                  <c:v>40969.0</c:v>
                </c:pt>
                <c:pt idx="21">
                  <c:v>41000.0</c:v>
                </c:pt>
                <c:pt idx="22">
                  <c:v>41030.0</c:v>
                </c:pt>
                <c:pt idx="23">
                  <c:v>41061.0</c:v>
                </c:pt>
                <c:pt idx="24">
                  <c:v>41091.0</c:v>
                </c:pt>
                <c:pt idx="25">
                  <c:v>41122.0</c:v>
                </c:pt>
                <c:pt idx="26">
                  <c:v>41153.0</c:v>
                </c:pt>
                <c:pt idx="27">
                  <c:v>41183.0</c:v>
                </c:pt>
                <c:pt idx="28">
                  <c:v>41214.0</c:v>
                </c:pt>
                <c:pt idx="29">
                  <c:v>41244.0</c:v>
                </c:pt>
                <c:pt idx="30">
                  <c:v>41275.0</c:v>
                </c:pt>
                <c:pt idx="31">
                  <c:v>41306.0</c:v>
                </c:pt>
                <c:pt idx="32">
                  <c:v>41334.0</c:v>
                </c:pt>
                <c:pt idx="33">
                  <c:v>41365.0</c:v>
                </c:pt>
                <c:pt idx="34">
                  <c:v>41395.0</c:v>
                </c:pt>
                <c:pt idx="35">
                  <c:v>41426.0</c:v>
                </c:pt>
                <c:pt idx="36">
                  <c:v>41456.0</c:v>
                </c:pt>
                <c:pt idx="37">
                  <c:v>41487.0</c:v>
                </c:pt>
                <c:pt idx="38">
                  <c:v>41518.0</c:v>
                </c:pt>
                <c:pt idx="39">
                  <c:v>41548.0</c:v>
                </c:pt>
                <c:pt idx="40">
                  <c:v>41579.0</c:v>
                </c:pt>
                <c:pt idx="41">
                  <c:v>41609.0</c:v>
                </c:pt>
                <c:pt idx="42">
                  <c:v>41640.0</c:v>
                </c:pt>
                <c:pt idx="43">
                  <c:v>41671.0</c:v>
                </c:pt>
                <c:pt idx="44">
                  <c:v>41699.0</c:v>
                </c:pt>
                <c:pt idx="45">
                  <c:v>41730.0</c:v>
                </c:pt>
                <c:pt idx="46">
                  <c:v>41760.0</c:v>
                </c:pt>
                <c:pt idx="47">
                  <c:v>41791.0</c:v>
                </c:pt>
                <c:pt idx="48">
                  <c:v>41821.0</c:v>
                </c:pt>
                <c:pt idx="49">
                  <c:v>41852.0</c:v>
                </c:pt>
                <c:pt idx="50">
                  <c:v>41883.0</c:v>
                </c:pt>
                <c:pt idx="51">
                  <c:v>41913.0</c:v>
                </c:pt>
                <c:pt idx="52">
                  <c:v>41944.0</c:v>
                </c:pt>
                <c:pt idx="53">
                  <c:v>41974.0</c:v>
                </c:pt>
                <c:pt idx="54">
                  <c:v>42005.0</c:v>
                </c:pt>
                <c:pt idx="55">
                  <c:v>42036.0</c:v>
                </c:pt>
                <c:pt idx="56">
                  <c:v>42064.0</c:v>
                </c:pt>
                <c:pt idx="57">
                  <c:v>42095.0</c:v>
                </c:pt>
                <c:pt idx="58">
                  <c:v>42125.0</c:v>
                </c:pt>
                <c:pt idx="59">
                  <c:v>42156.0</c:v>
                </c:pt>
                <c:pt idx="60">
                  <c:v>42186.0</c:v>
                </c:pt>
                <c:pt idx="61">
                  <c:v>42217.0</c:v>
                </c:pt>
                <c:pt idx="62">
                  <c:v>42248.0</c:v>
                </c:pt>
                <c:pt idx="63">
                  <c:v>42278.0</c:v>
                </c:pt>
                <c:pt idx="64">
                  <c:v>42309.0</c:v>
                </c:pt>
                <c:pt idx="65">
                  <c:v>42339.0</c:v>
                </c:pt>
                <c:pt idx="66">
                  <c:v>42370.0</c:v>
                </c:pt>
                <c:pt idx="67">
                  <c:v>42401.0</c:v>
                </c:pt>
                <c:pt idx="68">
                  <c:v>42430.0</c:v>
                </c:pt>
                <c:pt idx="69">
                  <c:v>42461.0</c:v>
                </c:pt>
                <c:pt idx="70">
                  <c:v>42491.0</c:v>
                </c:pt>
                <c:pt idx="71">
                  <c:v>42522.0</c:v>
                </c:pt>
                <c:pt idx="72">
                  <c:v>42552.0</c:v>
                </c:pt>
                <c:pt idx="73">
                  <c:v>42583.0</c:v>
                </c:pt>
                <c:pt idx="74">
                  <c:v>42614.0</c:v>
                </c:pt>
              </c:numCache>
            </c:numRef>
          </c:cat>
          <c:val>
            <c:numRef>
              <c:f>'Monthly Data'!$N$139:$N$213</c:f>
              <c:numCache>
                <c:formatCode>General</c:formatCode>
                <c:ptCount val="75"/>
                <c:pt idx="0">
                  <c:v>0.092744843</c:v>
                </c:pt>
                <c:pt idx="1">
                  <c:v>0.0870154970000002</c:v>
                </c:pt>
                <c:pt idx="2">
                  <c:v>0.0689808649999998</c:v>
                </c:pt>
                <c:pt idx="3">
                  <c:v>0.056801705</c:v>
                </c:pt>
                <c:pt idx="4">
                  <c:v>0.031640639</c:v>
                </c:pt>
                <c:pt idx="5">
                  <c:v>0.0435971570000002</c:v>
                </c:pt>
                <c:pt idx="6">
                  <c:v>-0.107860596</c:v>
                </c:pt>
                <c:pt idx="7">
                  <c:v>-0.078391086</c:v>
                </c:pt>
                <c:pt idx="8">
                  <c:v>-0.0538713600000002</c:v>
                </c:pt>
                <c:pt idx="9">
                  <c:v>-0.0541711139999998</c:v>
                </c:pt>
                <c:pt idx="10">
                  <c:v>-0.0515249879999998</c:v>
                </c:pt>
                <c:pt idx="11">
                  <c:v>-0.020052456</c:v>
                </c:pt>
                <c:pt idx="12">
                  <c:v>-0.024565146</c:v>
                </c:pt>
                <c:pt idx="13">
                  <c:v>-0.037912704</c:v>
                </c:pt>
                <c:pt idx="14">
                  <c:v>-0.060770112</c:v>
                </c:pt>
                <c:pt idx="15">
                  <c:v>-0.0727784159999998</c:v>
                </c:pt>
                <c:pt idx="16">
                  <c:v>-0.0868218719999997</c:v>
                </c:pt>
                <c:pt idx="17">
                  <c:v>-0.068393742</c:v>
                </c:pt>
                <c:pt idx="18">
                  <c:v>-0.234675133</c:v>
                </c:pt>
                <c:pt idx="19">
                  <c:v>-0.183347143</c:v>
                </c:pt>
                <c:pt idx="20">
                  <c:v>-0.185325973</c:v>
                </c:pt>
                <c:pt idx="21">
                  <c:v>-0.165361147</c:v>
                </c:pt>
                <c:pt idx="22">
                  <c:v>-0.135287593</c:v>
                </c:pt>
                <c:pt idx="23">
                  <c:v>-0.133228879</c:v>
                </c:pt>
                <c:pt idx="24">
                  <c:v>-0.156570127</c:v>
                </c:pt>
                <c:pt idx="25">
                  <c:v>-0.113283961</c:v>
                </c:pt>
                <c:pt idx="26">
                  <c:v>-0.187999945</c:v>
                </c:pt>
                <c:pt idx="27">
                  <c:v>-0.170373679</c:v>
                </c:pt>
                <c:pt idx="28">
                  <c:v>-0.197860327</c:v>
                </c:pt>
                <c:pt idx="29">
                  <c:v>-0.209670559</c:v>
                </c:pt>
                <c:pt idx="30">
                  <c:v>-0.329448067</c:v>
                </c:pt>
                <c:pt idx="31">
                  <c:v>-0.321349669</c:v>
                </c:pt>
                <c:pt idx="32">
                  <c:v>-0.290457367</c:v>
                </c:pt>
                <c:pt idx="33">
                  <c:v>-0.263389165</c:v>
                </c:pt>
                <c:pt idx="34">
                  <c:v>-0.240954991</c:v>
                </c:pt>
                <c:pt idx="35">
                  <c:v>-0.235398139</c:v>
                </c:pt>
                <c:pt idx="36">
                  <c:v>-0.226753657</c:v>
                </c:pt>
                <c:pt idx="37">
                  <c:v>-0.229513435</c:v>
                </c:pt>
                <c:pt idx="38">
                  <c:v>-0.251913589</c:v>
                </c:pt>
                <c:pt idx="39">
                  <c:v>-0.252236905</c:v>
                </c:pt>
                <c:pt idx="40">
                  <c:v>-0.254892985</c:v>
                </c:pt>
                <c:pt idx="41">
                  <c:v>-0.286808911</c:v>
                </c:pt>
                <c:pt idx="42">
                  <c:v>-0.314213227</c:v>
                </c:pt>
                <c:pt idx="43">
                  <c:v>-0.267179821</c:v>
                </c:pt>
                <c:pt idx="44">
                  <c:v>-0.260886751</c:v>
                </c:pt>
                <c:pt idx="45">
                  <c:v>-0.228319783</c:v>
                </c:pt>
                <c:pt idx="46">
                  <c:v>-0.219794749</c:v>
                </c:pt>
                <c:pt idx="47">
                  <c:v>-0.217706047</c:v>
                </c:pt>
                <c:pt idx="48">
                  <c:v>-0.191333869</c:v>
                </c:pt>
                <c:pt idx="49">
                  <c:v>-0.183472351</c:v>
                </c:pt>
                <c:pt idx="50">
                  <c:v>-0.245143555</c:v>
                </c:pt>
                <c:pt idx="51">
                  <c:v>-0.204031645</c:v>
                </c:pt>
                <c:pt idx="52">
                  <c:v>-0.232599751</c:v>
                </c:pt>
                <c:pt idx="53">
                  <c:v>-0.230129143</c:v>
                </c:pt>
                <c:pt idx="54">
                  <c:v>-0.322306607</c:v>
                </c:pt>
                <c:pt idx="55">
                  <c:v>-0.298434773</c:v>
                </c:pt>
                <c:pt idx="56">
                  <c:v>-0.269709923</c:v>
                </c:pt>
                <c:pt idx="57">
                  <c:v>-0.252960995</c:v>
                </c:pt>
                <c:pt idx="58">
                  <c:v>-0.243763877</c:v>
                </c:pt>
                <c:pt idx="59">
                  <c:v>-0.224283017</c:v>
                </c:pt>
                <c:pt idx="60">
                  <c:v>-0.217575911</c:v>
                </c:pt>
                <c:pt idx="61">
                  <c:v>-0.218861237</c:v>
                </c:pt>
                <c:pt idx="62">
                  <c:v>-0.240468095</c:v>
                </c:pt>
                <c:pt idx="63">
                  <c:v>-0.246004913</c:v>
                </c:pt>
                <c:pt idx="64">
                  <c:v>-0.262767071</c:v>
                </c:pt>
                <c:pt idx="65">
                  <c:v>-0.258238505</c:v>
                </c:pt>
                <c:pt idx="66">
                  <c:v>-0.416741501</c:v>
                </c:pt>
                <c:pt idx="67">
                  <c:v>-0.349180427</c:v>
                </c:pt>
                <c:pt idx="68">
                  <c:v>-0.324878177</c:v>
                </c:pt>
                <c:pt idx="69">
                  <c:v>-0.348342527</c:v>
                </c:pt>
                <c:pt idx="70">
                  <c:v>-0.320199671</c:v>
                </c:pt>
                <c:pt idx="71">
                  <c:v>-0.291579653</c:v>
                </c:pt>
                <c:pt idx="72">
                  <c:v>-0.299912285</c:v>
                </c:pt>
                <c:pt idx="73">
                  <c:v>-0.300220103</c:v>
                </c:pt>
                <c:pt idx="74">
                  <c:v>-0.313166729</c:v>
                </c:pt>
              </c:numCache>
            </c:numRef>
          </c:val>
          <c:smooth val="0"/>
        </c:ser>
        <c:ser>
          <c:idx val="1"/>
          <c:order val="1"/>
          <c:tx>
            <c:v>mandate gap (billion gal)</c:v>
          </c:tx>
          <c:marker>
            <c:symbol val="none"/>
          </c:marker>
          <c:cat>
            <c:numRef>
              <c:f>'Monthly Data'!$A$139:$A$213</c:f>
              <c:numCache>
                <c:formatCode>yyyy\ mmmm</c:formatCode>
                <c:ptCount val="75"/>
                <c:pt idx="0">
                  <c:v>40360.0</c:v>
                </c:pt>
                <c:pt idx="1">
                  <c:v>40391.0</c:v>
                </c:pt>
                <c:pt idx="2">
                  <c:v>40422.0</c:v>
                </c:pt>
                <c:pt idx="3">
                  <c:v>40452.0</c:v>
                </c:pt>
                <c:pt idx="4">
                  <c:v>40483.0</c:v>
                </c:pt>
                <c:pt idx="5">
                  <c:v>40513.0</c:v>
                </c:pt>
                <c:pt idx="6">
                  <c:v>40544.0</c:v>
                </c:pt>
                <c:pt idx="7">
                  <c:v>40575.0</c:v>
                </c:pt>
                <c:pt idx="8">
                  <c:v>40603.0</c:v>
                </c:pt>
                <c:pt idx="9">
                  <c:v>40634.0</c:v>
                </c:pt>
                <c:pt idx="10">
                  <c:v>40664.0</c:v>
                </c:pt>
                <c:pt idx="11">
                  <c:v>40695.0</c:v>
                </c:pt>
                <c:pt idx="12">
                  <c:v>40725.0</c:v>
                </c:pt>
                <c:pt idx="13">
                  <c:v>40756.0</c:v>
                </c:pt>
                <c:pt idx="14">
                  <c:v>40787.0</c:v>
                </c:pt>
                <c:pt idx="15">
                  <c:v>40817.0</c:v>
                </c:pt>
                <c:pt idx="16">
                  <c:v>40848.0</c:v>
                </c:pt>
                <c:pt idx="17">
                  <c:v>40878.0</c:v>
                </c:pt>
                <c:pt idx="18">
                  <c:v>40909.0</c:v>
                </c:pt>
                <c:pt idx="19">
                  <c:v>40940.0</c:v>
                </c:pt>
                <c:pt idx="20">
                  <c:v>40969.0</c:v>
                </c:pt>
                <c:pt idx="21">
                  <c:v>41000.0</c:v>
                </c:pt>
                <c:pt idx="22">
                  <c:v>41030.0</c:v>
                </c:pt>
                <c:pt idx="23">
                  <c:v>41061.0</c:v>
                </c:pt>
                <c:pt idx="24">
                  <c:v>41091.0</c:v>
                </c:pt>
                <c:pt idx="25">
                  <c:v>41122.0</c:v>
                </c:pt>
                <c:pt idx="26">
                  <c:v>41153.0</c:v>
                </c:pt>
                <c:pt idx="27">
                  <c:v>41183.0</c:v>
                </c:pt>
                <c:pt idx="28">
                  <c:v>41214.0</c:v>
                </c:pt>
                <c:pt idx="29">
                  <c:v>41244.0</c:v>
                </c:pt>
                <c:pt idx="30">
                  <c:v>41275.0</c:v>
                </c:pt>
                <c:pt idx="31">
                  <c:v>41306.0</c:v>
                </c:pt>
                <c:pt idx="32">
                  <c:v>41334.0</c:v>
                </c:pt>
                <c:pt idx="33">
                  <c:v>41365.0</c:v>
                </c:pt>
                <c:pt idx="34">
                  <c:v>41395.0</c:v>
                </c:pt>
                <c:pt idx="35">
                  <c:v>41426.0</c:v>
                </c:pt>
                <c:pt idx="36">
                  <c:v>41456.0</c:v>
                </c:pt>
                <c:pt idx="37">
                  <c:v>41487.0</c:v>
                </c:pt>
                <c:pt idx="38">
                  <c:v>41518.0</c:v>
                </c:pt>
                <c:pt idx="39">
                  <c:v>41548.0</c:v>
                </c:pt>
                <c:pt idx="40">
                  <c:v>41579.0</c:v>
                </c:pt>
                <c:pt idx="41">
                  <c:v>41609.0</c:v>
                </c:pt>
                <c:pt idx="42">
                  <c:v>41640.0</c:v>
                </c:pt>
                <c:pt idx="43">
                  <c:v>41671.0</c:v>
                </c:pt>
                <c:pt idx="44">
                  <c:v>41699.0</c:v>
                </c:pt>
                <c:pt idx="45">
                  <c:v>41730.0</c:v>
                </c:pt>
                <c:pt idx="46">
                  <c:v>41760.0</c:v>
                </c:pt>
                <c:pt idx="47">
                  <c:v>41791.0</c:v>
                </c:pt>
                <c:pt idx="48">
                  <c:v>41821.0</c:v>
                </c:pt>
                <c:pt idx="49">
                  <c:v>41852.0</c:v>
                </c:pt>
                <c:pt idx="50">
                  <c:v>41883.0</c:v>
                </c:pt>
                <c:pt idx="51">
                  <c:v>41913.0</c:v>
                </c:pt>
                <c:pt idx="52">
                  <c:v>41944.0</c:v>
                </c:pt>
                <c:pt idx="53">
                  <c:v>41974.0</c:v>
                </c:pt>
                <c:pt idx="54">
                  <c:v>42005.0</c:v>
                </c:pt>
                <c:pt idx="55">
                  <c:v>42036.0</c:v>
                </c:pt>
                <c:pt idx="56">
                  <c:v>42064.0</c:v>
                </c:pt>
                <c:pt idx="57">
                  <c:v>42095.0</c:v>
                </c:pt>
                <c:pt idx="58">
                  <c:v>42125.0</c:v>
                </c:pt>
                <c:pt idx="59">
                  <c:v>42156.0</c:v>
                </c:pt>
                <c:pt idx="60">
                  <c:v>42186.0</c:v>
                </c:pt>
                <c:pt idx="61">
                  <c:v>42217.0</c:v>
                </c:pt>
                <c:pt idx="62">
                  <c:v>42248.0</c:v>
                </c:pt>
                <c:pt idx="63">
                  <c:v>42278.0</c:v>
                </c:pt>
                <c:pt idx="64">
                  <c:v>42309.0</c:v>
                </c:pt>
                <c:pt idx="65">
                  <c:v>42339.0</c:v>
                </c:pt>
                <c:pt idx="66">
                  <c:v>42370.0</c:v>
                </c:pt>
                <c:pt idx="67">
                  <c:v>42401.0</c:v>
                </c:pt>
                <c:pt idx="68">
                  <c:v>42430.0</c:v>
                </c:pt>
                <c:pt idx="69">
                  <c:v>42461.0</c:v>
                </c:pt>
                <c:pt idx="70">
                  <c:v>42491.0</c:v>
                </c:pt>
                <c:pt idx="71">
                  <c:v>42522.0</c:v>
                </c:pt>
                <c:pt idx="72">
                  <c:v>42552.0</c:v>
                </c:pt>
                <c:pt idx="73">
                  <c:v>42583.0</c:v>
                </c:pt>
                <c:pt idx="74">
                  <c:v>42614.0</c:v>
                </c:pt>
              </c:numCache>
            </c:numRef>
          </c:cat>
          <c:val>
            <c:numRef>
              <c:f>'Monthly Data'!$O$139:$O$213</c:f>
              <c:numCache>
                <c:formatCode>General</c:formatCode>
                <c:ptCount val="75"/>
                <c:pt idx="0">
                  <c:v>-0.039120849</c:v>
                </c:pt>
                <c:pt idx="1">
                  <c:v>-0.035940456</c:v>
                </c:pt>
                <c:pt idx="2">
                  <c:v>-0.028858745</c:v>
                </c:pt>
                <c:pt idx="3">
                  <c:v>-0.032380314</c:v>
                </c:pt>
                <c:pt idx="4">
                  <c:v>-0.05971262</c:v>
                </c:pt>
                <c:pt idx="5">
                  <c:v>-0.118815032</c:v>
                </c:pt>
                <c:pt idx="6">
                  <c:v>0.001992621</c:v>
                </c:pt>
                <c:pt idx="7">
                  <c:v>0.108189591</c:v>
                </c:pt>
                <c:pt idx="8">
                  <c:v>-0.063340883</c:v>
                </c:pt>
                <c:pt idx="9">
                  <c:v>0.092854786</c:v>
                </c:pt>
                <c:pt idx="10">
                  <c:v>0.022207088</c:v>
                </c:pt>
                <c:pt idx="11">
                  <c:v>-0.002307744</c:v>
                </c:pt>
                <c:pt idx="12">
                  <c:v>0.036092329</c:v>
                </c:pt>
                <c:pt idx="13">
                  <c:v>-0.003325582</c:v>
                </c:pt>
                <c:pt idx="14">
                  <c:v>0.083032201</c:v>
                </c:pt>
                <c:pt idx="15">
                  <c:v>0.058544482</c:v>
                </c:pt>
                <c:pt idx="16">
                  <c:v>0.022148958</c:v>
                </c:pt>
                <c:pt idx="17">
                  <c:v>-0.01931735</c:v>
                </c:pt>
                <c:pt idx="18">
                  <c:v>0.08818473</c:v>
                </c:pt>
                <c:pt idx="19">
                  <c:v>0.186748301</c:v>
                </c:pt>
                <c:pt idx="20">
                  <c:v>0.129795959</c:v>
                </c:pt>
                <c:pt idx="21">
                  <c:v>0.170471899</c:v>
                </c:pt>
                <c:pt idx="22">
                  <c:v>0.134746357</c:v>
                </c:pt>
                <c:pt idx="23">
                  <c:v>0.181072222</c:v>
                </c:pt>
                <c:pt idx="24">
                  <c:v>0.209478516</c:v>
                </c:pt>
                <c:pt idx="25">
                  <c:v>0.170579159</c:v>
                </c:pt>
                <c:pt idx="26">
                  <c:v>0.280776909</c:v>
                </c:pt>
                <c:pt idx="27">
                  <c:v>0.209609015</c:v>
                </c:pt>
                <c:pt idx="28">
                  <c:v>0.221287867</c:v>
                </c:pt>
                <c:pt idx="29">
                  <c:v>0.22978031</c:v>
                </c:pt>
                <c:pt idx="30">
                  <c:v>0.350999573</c:v>
                </c:pt>
                <c:pt idx="31">
                  <c:v>0.439646709</c:v>
                </c:pt>
                <c:pt idx="32">
                  <c:v>0.344572797</c:v>
                </c:pt>
                <c:pt idx="33">
                  <c:v>0.293516678</c:v>
                </c:pt>
                <c:pt idx="34">
                  <c:v>0.225062429</c:v>
                </c:pt>
                <c:pt idx="35">
                  <c:v>0.264236509</c:v>
                </c:pt>
                <c:pt idx="36">
                  <c:v>0.242694004</c:v>
                </c:pt>
                <c:pt idx="37">
                  <c:v>0.260367166</c:v>
                </c:pt>
                <c:pt idx="38">
                  <c:v>0.283337625</c:v>
                </c:pt>
                <c:pt idx="39">
                  <c:v>0.207027969</c:v>
                </c:pt>
                <c:pt idx="40">
                  <c:v>0.238543666</c:v>
                </c:pt>
                <c:pt idx="41">
                  <c:v>0.148729344</c:v>
                </c:pt>
                <c:pt idx="42">
                  <c:v>0.192104831</c:v>
                </c:pt>
                <c:pt idx="43">
                  <c:v>0.318973267</c:v>
                </c:pt>
                <c:pt idx="44">
                  <c:v>0.196574791</c:v>
                </c:pt>
                <c:pt idx="45">
                  <c:v>0.164764667</c:v>
                </c:pt>
                <c:pt idx="46">
                  <c:v>0.14334504</c:v>
                </c:pt>
                <c:pt idx="47">
                  <c:v>0.1491191</c:v>
                </c:pt>
                <c:pt idx="48">
                  <c:v>0.098529697</c:v>
                </c:pt>
                <c:pt idx="49">
                  <c:v>0.150437596</c:v>
                </c:pt>
                <c:pt idx="50">
                  <c:v>0.188863258</c:v>
                </c:pt>
                <c:pt idx="51">
                  <c:v>0.188332459</c:v>
                </c:pt>
                <c:pt idx="52">
                  <c:v>0.207263558</c:v>
                </c:pt>
                <c:pt idx="53">
                  <c:v>0.060235372</c:v>
                </c:pt>
                <c:pt idx="54">
                  <c:v>0.197655424</c:v>
                </c:pt>
                <c:pt idx="55">
                  <c:v>0.315779677</c:v>
                </c:pt>
                <c:pt idx="56">
                  <c:v>0.187983828</c:v>
                </c:pt>
                <c:pt idx="57">
                  <c:v>0.230328887</c:v>
                </c:pt>
                <c:pt idx="58">
                  <c:v>0.196009737</c:v>
                </c:pt>
                <c:pt idx="59">
                  <c:v>0.150850077</c:v>
                </c:pt>
                <c:pt idx="60">
                  <c:v>0.151521272</c:v>
                </c:pt>
                <c:pt idx="61">
                  <c:v>0.170454639</c:v>
                </c:pt>
                <c:pt idx="62">
                  <c:v>0.207875717</c:v>
                </c:pt>
                <c:pt idx="63">
                  <c:v>0.163359435</c:v>
                </c:pt>
                <c:pt idx="64">
                  <c:v>0.195531862</c:v>
                </c:pt>
                <c:pt idx="65">
                  <c:v>0.109626406</c:v>
                </c:pt>
                <c:pt idx="66">
                  <c:v>0.274598908</c:v>
                </c:pt>
                <c:pt idx="67">
                  <c:v>0.334207417</c:v>
                </c:pt>
                <c:pt idx="68">
                  <c:v>0.272241934</c:v>
                </c:pt>
                <c:pt idx="69">
                  <c:v>0.331867043</c:v>
                </c:pt>
                <c:pt idx="70">
                  <c:v>0.243862288</c:v>
                </c:pt>
                <c:pt idx="71">
                  <c:v>0.213953139</c:v>
                </c:pt>
                <c:pt idx="72">
                  <c:v>0.254164792</c:v>
                </c:pt>
                <c:pt idx="73">
                  <c:v>0.190981508</c:v>
                </c:pt>
                <c:pt idx="74">
                  <c:v>0.271123905</c:v>
                </c:pt>
              </c:numCache>
            </c:numRef>
          </c:val>
          <c:smooth val="0"/>
        </c:ser>
        <c:ser>
          <c:idx val="2"/>
          <c:order val="2"/>
          <c:tx>
            <c:v>D6 RIN price ($/RIN)</c:v>
          </c:tx>
          <c:marker>
            <c:symbol val="none"/>
          </c:marker>
          <c:cat>
            <c:numRef>
              <c:f>'Monthly Data'!$A$139:$A$213</c:f>
              <c:numCache>
                <c:formatCode>yyyy\ mmmm</c:formatCode>
                <c:ptCount val="75"/>
                <c:pt idx="0">
                  <c:v>40360.0</c:v>
                </c:pt>
                <c:pt idx="1">
                  <c:v>40391.0</c:v>
                </c:pt>
                <c:pt idx="2">
                  <c:v>40422.0</c:v>
                </c:pt>
                <c:pt idx="3">
                  <c:v>40452.0</c:v>
                </c:pt>
                <c:pt idx="4">
                  <c:v>40483.0</c:v>
                </c:pt>
                <c:pt idx="5">
                  <c:v>40513.0</c:v>
                </c:pt>
                <c:pt idx="6">
                  <c:v>40544.0</c:v>
                </c:pt>
                <c:pt idx="7">
                  <c:v>40575.0</c:v>
                </c:pt>
                <c:pt idx="8">
                  <c:v>40603.0</c:v>
                </c:pt>
                <c:pt idx="9">
                  <c:v>40634.0</c:v>
                </c:pt>
                <c:pt idx="10">
                  <c:v>40664.0</c:v>
                </c:pt>
                <c:pt idx="11">
                  <c:v>40695.0</c:v>
                </c:pt>
                <c:pt idx="12">
                  <c:v>40725.0</c:v>
                </c:pt>
                <c:pt idx="13">
                  <c:v>40756.0</c:v>
                </c:pt>
                <c:pt idx="14">
                  <c:v>40787.0</c:v>
                </c:pt>
                <c:pt idx="15">
                  <c:v>40817.0</c:v>
                </c:pt>
                <c:pt idx="16">
                  <c:v>40848.0</c:v>
                </c:pt>
                <c:pt idx="17">
                  <c:v>40878.0</c:v>
                </c:pt>
                <c:pt idx="18">
                  <c:v>40909.0</c:v>
                </c:pt>
                <c:pt idx="19">
                  <c:v>40940.0</c:v>
                </c:pt>
                <c:pt idx="20">
                  <c:v>40969.0</c:v>
                </c:pt>
                <c:pt idx="21">
                  <c:v>41000.0</c:v>
                </c:pt>
                <c:pt idx="22">
                  <c:v>41030.0</c:v>
                </c:pt>
                <c:pt idx="23">
                  <c:v>41061.0</c:v>
                </c:pt>
                <c:pt idx="24">
                  <c:v>41091.0</c:v>
                </c:pt>
                <c:pt idx="25">
                  <c:v>41122.0</c:v>
                </c:pt>
                <c:pt idx="26">
                  <c:v>41153.0</c:v>
                </c:pt>
                <c:pt idx="27">
                  <c:v>41183.0</c:v>
                </c:pt>
                <c:pt idx="28">
                  <c:v>41214.0</c:v>
                </c:pt>
                <c:pt idx="29">
                  <c:v>41244.0</c:v>
                </c:pt>
                <c:pt idx="30">
                  <c:v>41275.0</c:v>
                </c:pt>
                <c:pt idx="31">
                  <c:v>41306.0</c:v>
                </c:pt>
                <c:pt idx="32">
                  <c:v>41334.0</c:v>
                </c:pt>
                <c:pt idx="33">
                  <c:v>41365.0</c:v>
                </c:pt>
                <c:pt idx="34">
                  <c:v>41395.0</c:v>
                </c:pt>
                <c:pt idx="35">
                  <c:v>41426.0</c:v>
                </c:pt>
                <c:pt idx="36">
                  <c:v>41456.0</c:v>
                </c:pt>
                <c:pt idx="37">
                  <c:v>41487.0</c:v>
                </c:pt>
                <c:pt idx="38">
                  <c:v>41518.0</c:v>
                </c:pt>
                <c:pt idx="39">
                  <c:v>41548.0</c:v>
                </c:pt>
                <c:pt idx="40">
                  <c:v>41579.0</c:v>
                </c:pt>
                <c:pt idx="41">
                  <c:v>41609.0</c:v>
                </c:pt>
                <c:pt idx="42">
                  <c:v>41640.0</c:v>
                </c:pt>
                <c:pt idx="43">
                  <c:v>41671.0</c:v>
                </c:pt>
                <c:pt idx="44">
                  <c:v>41699.0</c:v>
                </c:pt>
                <c:pt idx="45">
                  <c:v>41730.0</c:v>
                </c:pt>
                <c:pt idx="46">
                  <c:v>41760.0</c:v>
                </c:pt>
                <c:pt idx="47">
                  <c:v>41791.0</c:v>
                </c:pt>
                <c:pt idx="48">
                  <c:v>41821.0</c:v>
                </c:pt>
                <c:pt idx="49">
                  <c:v>41852.0</c:v>
                </c:pt>
                <c:pt idx="50">
                  <c:v>41883.0</c:v>
                </c:pt>
                <c:pt idx="51">
                  <c:v>41913.0</c:v>
                </c:pt>
                <c:pt idx="52">
                  <c:v>41944.0</c:v>
                </c:pt>
                <c:pt idx="53">
                  <c:v>41974.0</c:v>
                </c:pt>
                <c:pt idx="54">
                  <c:v>42005.0</c:v>
                </c:pt>
                <c:pt idx="55">
                  <c:v>42036.0</c:v>
                </c:pt>
                <c:pt idx="56">
                  <c:v>42064.0</c:v>
                </c:pt>
                <c:pt idx="57">
                  <c:v>42095.0</c:v>
                </c:pt>
                <c:pt idx="58">
                  <c:v>42125.0</c:v>
                </c:pt>
                <c:pt idx="59">
                  <c:v>42156.0</c:v>
                </c:pt>
                <c:pt idx="60">
                  <c:v>42186.0</c:v>
                </c:pt>
                <c:pt idx="61">
                  <c:v>42217.0</c:v>
                </c:pt>
                <c:pt idx="62">
                  <c:v>42248.0</c:v>
                </c:pt>
                <c:pt idx="63">
                  <c:v>42278.0</c:v>
                </c:pt>
                <c:pt idx="64">
                  <c:v>42309.0</c:v>
                </c:pt>
                <c:pt idx="65">
                  <c:v>42339.0</c:v>
                </c:pt>
                <c:pt idx="66">
                  <c:v>42370.0</c:v>
                </c:pt>
                <c:pt idx="67">
                  <c:v>42401.0</c:v>
                </c:pt>
                <c:pt idx="68">
                  <c:v>42430.0</c:v>
                </c:pt>
                <c:pt idx="69">
                  <c:v>42461.0</c:v>
                </c:pt>
                <c:pt idx="70">
                  <c:v>42491.0</c:v>
                </c:pt>
                <c:pt idx="71">
                  <c:v>42522.0</c:v>
                </c:pt>
                <c:pt idx="72">
                  <c:v>42552.0</c:v>
                </c:pt>
                <c:pt idx="73">
                  <c:v>42583.0</c:v>
                </c:pt>
                <c:pt idx="74">
                  <c:v>42614.0</c:v>
                </c:pt>
              </c:numCache>
            </c:numRef>
          </c:cat>
          <c:val>
            <c:numRef>
              <c:f>'Monthly Data'!$J$139:$J$213</c:f>
              <c:numCache>
                <c:formatCode>General</c:formatCode>
                <c:ptCount val="75"/>
                <c:pt idx="0">
                  <c:v>0.004416667</c:v>
                </c:pt>
                <c:pt idx="1">
                  <c:v>0.006886364</c:v>
                </c:pt>
                <c:pt idx="2">
                  <c:v>0.018345238</c:v>
                </c:pt>
                <c:pt idx="3">
                  <c:v>0.017464286</c:v>
                </c:pt>
                <c:pt idx="4">
                  <c:v>0.0166875</c:v>
                </c:pt>
                <c:pt idx="5">
                  <c:v>0.011</c:v>
                </c:pt>
                <c:pt idx="6">
                  <c:v>0.006275</c:v>
                </c:pt>
                <c:pt idx="7">
                  <c:v>0.005210526</c:v>
                </c:pt>
                <c:pt idx="8">
                  <c:v>0.009358696</c:v>
                </c:pt>
                <c:pt idx="9">
                  <c:v>0.0044375</c:v>
                </c:pt>
                <c:pt idx="10">
                  <c:v>0.003771429</c:v>
                </c:pt>
                <c:pt idx="11">
                  <c:v>0.004647727</c:v>
                </c:pt>
                <c:pt idx="12">
                  <c:v>0.00435</c:v>
                </c:pt>
                <c:pt idx="13">
                  <c:v>0.003606522</c:v>
                </c:pt>
                <c:pt idx="14">
                  <c:v>0.003185714</c:v>
                </c:pt>
                <c:pt idx="15">
                  <c:v>0.002509524</c:v>
                </c:pt>
                <c:pt idx="16">
                  <c:v>0.0022025</c:v>
                </c:pt>
                <c:pt idx="17">
                  <c:v>0.00132619</c:v>
                </c:pt>
                <c:pt idx="18">
                  <c:v>0.0196125</c:v>
                </c:pt>
                <c:pt idx="19">
                  <c:v>0.020545</c:v>
                </c:pt>
                <c:pt idx="20">
                  <c:v>0.023336364</c:v>
                </c:pt>
                <c:pt idx="21">
                  <c:v>0.0200625</c:v>
                </c:pt>
                <c:pt idx="22">
                  <c:v>0.016372727</c:v>
                </c:pt>
                <c:pt idx="23">
                  <c:v>0.012878571</c:v>
                </c:pt>
                <c:pt idx="24">
                  <c:v>0.037488095</c:v>
                </c:pt>
                <c:pt idx="25">
                  <c:v>0.040654348</c:v>
                </c:pt>
                <c:pt idx="26">
                  <c:v>0.027571053</c:v>
                </c:pt>
                <c:pt idx="27">
                  <c:v>0.035365217</c:v>
                </c:pt>
                <c:pt idx="28">
                  <c:v>0.0390325</c:v>
                </c:pt>
                <c:pt idx="29">
                  <c:v>0.0508625</c:v>
                </c:pt>
                <c:pt idx="30">
                  <c:v>0.133761905</c:v>
                </c:pt>
                <c:pt idx="31">
                  <c:v>0.336184211</c:v>
                </c:pt>
                <c:pt idx="32">
                  <c:v>0.759875</c:v>
                </c:pt>
                <c:pt idx="33">
                  <c:v>0.717386364</c:v>
                </c:pt>
                <c:pt idx="34">
                  <c:v>0.831943182</c:v>
                </c:pt>
                <c:pt idx="35">
                  <c:v>0.93475</c:v>
                </c:pt>
                <c:pt idx="36">
                  <c:v>1.161761364</c:v>
                </c:pt>
                <c:pt idx="37">
                  <c:v>0.787613636</c:v>
                </c:pt>
                <c:pt idx="38">
                  <c:v>0.601125</c:v>
                </c:pt>
                <c:pt idx="39">
                  <c:v>0.325271739</c:v>
                </c:pt>
                <c:pt idx="40">
                  <c:v>0.242565789</c:v>
                </c:pt>
                <c:pt idx="41">
                  <c:v>0.315892857</c:v>
                </c:pt>
                <c:pt idx="42">
                  <c:v>0.321142647</c:v>
                </c:pt>
                <c:pt idx="43">
                  <c:v>0.517368421</c:v>
                </c:pt>
                <c:pt idx="44">
                  <c:v>0.501666667</c:v>
                </c:pt>
                <c:pt idx="45">
                  <c:v>0.439347619</c:v>
                </c:pt>
                <c:pt idx="46">
                  <c:v>0.447328571</c:v>
                </c:pt>
                <c:pt idx="47">
                  <c:v>0.490471429</c:v>
                </c:pt>
                <c:pt idx="48">
                  <c:v>0.511477273</c:v>
                </c:pt>
                <c:pt idx="49">
                  <c:v>0.509533333</c:v>
                </c:pt>
                <c:pt idx="50">
                  <c:v>0.469371429</c:v>
                </c:pt>
                <c:pt idx="51">
                  <c:v>0.468230435</c:v>
                </c:pt>
                <c:pt idx="52">
                  <c:v>0.502311111</c:v>
                </c:pt>
                <c:pt idx="53">
                  <c:v>0.644495455</c:v>
                </c:pt>
                <c:pt idx="54">
                  <c:v>0.719375</c:v>
                </c:pt>
                <c:pt idx="55">
                  <c:v>0.715005263</c:v>
                </c:pt>
                <c:pt idx="56">
                  <c:v>0.68495</c:v>
                </c:pt>
                <c:pt idx="57">
                  <c:v>0.7049</c:v>
                </c:pt>
                <c:pt idx="58">
                  <c:v>0.70464</c:v>
                </c:pt>
                <c:pt idx="59">
                  <c:v>0.438195455</c:v>
                </c:pt>
                <c:pt idx="60">
                  <c:v>0.434895455</c:v>
                </c:pt>
                <c:pt idx="61">
                  <c:v>0.388947619</c:v>
                </c:pt>
                <c:pt idx="62">
                  <c:v>0.334542857</c:v>
                </c:pt>
                <c:pt idx="63">
                  <c:v>0.371145455</c:v>
                </c:pt>
                <c:pt idx="64">
                  <c:v>0.424947368</c:v>
                </c:pt>
                <c:pt idx="65">
                  <c:v>0.712104545</c:v>
                </c:pt>
                <c:pt idx="66">
                  <c:v>0.669426316</c:v>
                </c:pt>
                <c:pt idx="67">
                  <c:v>0.721075</c:v>
                </c:pt>
                <c:pt idx="68">
                  <c:v>0.723077273</c:v>
                </c:pt>
                <c:pt idx="69">
                  <c:v>0.731980952</c:v>
                </c:pt>
                <c:pt idx="70">
                  <c:v>0.761438095</c:v>
                </c:pt>
                <c:pt idx="71">
                  <c:v>0.843990909</c:v>
                </c:pt>
                <c:pt idx="72">
                  <c:v>0.950525</c:v>
                </c:pt>
                <c:pt idx="73">
                  <c:v>0.91328</c:v>
                </c:pt>
              </c:numCache>
            </c:numRef>
          </c:val>
          <c:smooth val="0"/>
        </c:ser>
        <c:ser>
          <c:idx val="3"/>
          <c:order val="3"/>
          <c:tx>
            <c:v>mandate gap minus blend wall gap (billion gal)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'Monthly Data'!$P$139:$P$213</c:f>
              <c:numCache>
                <c:formatCode>General</c:formatCode>
                <c:ptCount val="75"/>
                <c:pt idx="0">
                  <c:v>-0.131865692</c:v>
                </c:pt>
                <c:pt idx="1">
                  <c:v>-0.122955953</c:v>
                </c:pt>
                <c:pt idx="2">
                  <c:v>-0.0978396099999997</c:v>
                </c:pt>
                <c:pt idx="3">
                  <c:v>-0.089182019</c:v>
                </c:pt>
                <c:pt idx="4">
                  <c:v>-0.091353259</c:v>
                </c:pt>
                <c:pt idx="5">
                  <c:v>-0.162412189</c:v>
                </c:pt>
                <c:pt idx="6">
                  <c:v>0.109853217</c:v>
                </c:pt>
                <c:pt idx="7">
                  <c:v>0.186580677</c:v>
                </c:pt>
                <c:pt idx="8">
                  <c:v>-0.00946952299999976</c:v>
                </c:pt>
                <c:pt idx="9">
                  <c:v>0.1470259</c:v>
                </c:pt>
                <c:pt idx="10">
                  <c:v>0.0737320759999997</c:v>
                </c:pt>
                <c:pt idx="11">
                  <c:v>0.017744712</c:v>
                </c:pt>
                <c:pt idx="12">
                  <c:v>0.060657475</c:v>
                </c:pt>
                <c:pt idx="13">
                  <c:v>0.034587122</c:v>
                </c:pt>
                <c:pt idx="14">
                  <c:v>0.143802313</c:v>
                </c:pt>
                <c:pt idx="15">
                  <c:v>0.131322898</c:v>
                </c:pt>
                <c:pt idx="16">
                  <c:v>0.10897083</c:v>
                </c:pt>
                <c:pt idx="17">
                  <c:v>0.049076392</c:v>
                </c:pt>
                <c:pt idx="18">
                  <c:v>0.322859863</c:v>
                </c:pt>
                <c:pt idx="19">
                  <c:v>0.370095444</c:v>
                </c:pt>
                <c:pt idx="20">
                  <c:v>0.315121932</c:v>
                </c:pt>
                <c:pt idx="21">
                  <c:v>0.335833046</c:v>
                </c:pt>
                <c:pt idx="22">
                  <c:v>0.27003395</c:v>
                </c:pt>
                <c:pt idx="23">
                  <c:v>0.314301101</c:v>
                </c:pt>
                <c:pt idx="24">
                  <c:v>0.366048643</c:v>
                </c:pt>
                <c:pt idx="25">
                  <c:v>0.28386312</c:v>
                </c:pt>
                <c:pt idx="26">
                  <c:v>0.468776854</c:v>
                </c:pt>
                <c:pt idx="27">
                  <c:v>0.379982694</c:v>
                </c:pt>
                <c:pt idx="28">
                  <c:v>0.419148194</c:v>
                </c:pt>
                <c:pt idx="29">
                  <c:v>0.439450869</c:v>
                </c:pt>
                <c:pt idx="30">
                  <c:v>0.68044764</c:v>
                </c:pt>
                <c:pt idx="31">
                  <c:v>0.760996378</c:v>
                </c:pt>
                <c:pt idx="32">
                  <c:v>0.635030164</c:v>
                </c:pt>
                <c:pt idx="33">
                  <c:v>0.556905843</c:v>
                </c:pt>
                <c:pt idx="34">
                  <c:v>0.46601742</c:v>
                </c:pt>
                <c:pt idx="35">
                  <c:v>0.499634648</c:v>
                </c:pt>
                <c:pt idx="36">
                  <c:v>0.469447661</c:v>
                </c:pt>
                <c:pt idx="37">
                  <c:v>0.489880601</c:v>
                </c:pt>
                <c:pt idx="38">
                  <c:v>0.535251214</c:v>
                </c:pt>
                <c:pt idx="39">
                  <c:v>0.459264874</c:v>
                </c:pt>
                <c:pt idx="40">
                  <c:v>0.493436651</c:v>
                </c:pt>
                <c:pt idx="41">
                  <c:v>0.435538255</c:v>
                </c:pt>
                <c:pt idx="42">
                  <c:v>0.506318058</c:v>
                </c:pt>
                <c:pt idx="43">
                  <c:v>0.586153088</c:v>
                </c:pt>
                <c:pt idx="44">
                  <c:v>0.457461542</c:v>
                </c:pt>
                <c:pt idx="45">
                  <c:v>0.39308445</c:v>
                </c:pt>
                <c:pt idx="46">
                  <c:v>0.363139789</c:v>
                </c:pt>
                <c:pt idx="47">
                  <c:v>0.366825147</c:v>
                </c:pt>
                <c:pt idx="48">
                  <c:v>0.289863566</c:v>
                </c:pt>
                <c:pt idx="49">
                  <c:v>0.333909947</c:v>
                </c:pt>
                <c:pt idx="50">
                  <c:v>0.434006813</c:v>
                </c:pt>
                <c:pt idx="51">
                  <c:v>0.392364104</c:v>
                </c:pt>
                <c:pt idx="52">
                  <c:v>0.439863309</c:v>
                </c:pt>
                <c:pt idx="53">
                  <c:v>0.290364515</c:v>
                </c:pt>
                <c:pt idx="54">
                  <c:v>0.519962031</c:v>
                </c:pt>
                <c:pt idx="55">
                  <c:v>0.61421445</c:v>
                </c:pt>
                <c:pt idx="56">
                  <c:v>0.457693751</c:v>
                </c:pt>
                <c:pt idx="57">
                  <c:v>0.483289882</c:v>
                </c:pt>
                <c:pt idx="58">
                  <c:v>0.439773614</c:v>
                </c:pt>
                <c:pt idx="59">
                  <c:v>0.375133094</c:v>
                </c:pt>
                <c:pt idx="60">
                  <c:v>0.369097183</c:v>
                </c:pt>
                <c:pt idx="61">
                  <c:v>0.389315876</c:v>
                </c:pt>
                <c:pt idx="62">
                  <c:v>0.448343812</c:v>
                </c:pt>
                <c:pt idx="63">
                  <c:v>0.409364348</c:v>
                </c:pt>
                <c:pt idx="64">
                  <c:v>0.458298933</c:v>
                </c:pt>
                <c:pt idx="65">
                  <c:v>0.367864911</c:v>
                </c:pt>
                <c:pt idx="66">
                  <c:v>0.691340409</c:v>
                </c:pt>
                <c:pt idx="67">
                  <c:v>0.683387844</c:v>
                </c:pt>
                <c:pt idx="68">
                  <c:v>0.597120111</c:v>
                </c:pt>
                <c:pt idx="69">
                  <c:v>0.68020957</c:v>
                </c:pt>
                <c:pt idx="70">
                  <c:v>0.564061959</c:v>
                </c:pt>
                <c:pt idx="71">
                  <c:v>0.505532792</c:v>
                </c:pt>
                <c:pt idx="72">
                  <c:v>0.554077077</c:v>
                </c:pt>
                <c:pt idx="73">
                  <c:v>0.491201611</c:v>
                </c:pt>
                <c:pt idx="74">
                  <c:v>0.584290634</c:v>
                </c:pt>
              </c:numCache>
            </c:numRef>
          </c:val>
          <c:smooth val="0"/>
        </c:ser>
        <c:ser>
          <c:idx val="4"/>
          <c:order val="4"/>
          <c:tx>
            <c:v>D4 RIN price ($/RIN)</c:v>
          </c:tx>
          <c:marker>
            <c:symbol val="none"/>
          </c:marker>
          <c:val>
            <c:numRef>
              <c:f>'Monthly Data'!$U$139:$U$213</c:f>
              <c:numCache>
                <c:formatCode>General</c:formatCode>
                <c:ptCount val="75"/>
                <c:pt idx="0">
                  <c:v>0.02927381</c:v>
                </c:pt>
                <c:pt idx="1">
                  <c:v>0.011181818</c:v>
                </c:pt>
                <c:pt idx="2">
                  <c:v>0.019559524</c:v>
                </c:pt>
                <c:pt idx="3">
                  <c:v>0.01747619</c:v>
                </c:pt>
                <c:pt idx="4">
                  <c:v>0.016975</c:v>
                </c:pt>
                <c:pt idx="5">
                  <c:v>0.010693182</c:v>
                </c:pt>
                <c:pt idx="6">
                  <c:v>0.009625</c:v>
                </c:pt>
                <c:pt idx="7">
                  <c:v>0.006013158</c:v>
                </c:pt>
                <c:pt idx="8">
                  <c:v>1.091195652</c:v>
                </c:pt>
                <c:pt idx="9">
                  <c:v>1.25175</c:v>
                </c:pt>
                <c:pt idx="10">
                  <c:v>1.255238095</c:v>
                </c:pt>
                <c:pt idx="11">
                  <c:v>1.336590909</c:v>
                </c:pt>
                <c:pt idx="12">
                  <c:v>1.3185</c:v>
                </c:pt>
                <c:pt idx="13">
                  <c:v>1.510652174</c:v>
                </c:pt>
                <c:pt idx="14">
                  <c:v>1.749047619</c:v>
                </c:pt>
                <c:pt idx="15">
                  <c:v>1.238333333</c:v>
                </c:pt>
                <c:pt idx="16">
                  <c:v>1.31225</c:v>
                </c:pt>
                <c:pt idx="17">
                  <c:v>1.338095238</c:v>
                </c:pt>
                <c:pt idx="18">
                  <c:v>1.505</c:v>
                </c:pt>
                <c:pt idx="19">
                  <c:v>1.42875</c:v>
                </c:pt>
                <c:pt idx="20">
                  <c:v>1.428579545</c:v>
                </c:pt>
                <c:pt idx="21">
                  <c:v>1.4388125</c:v>
                </c:pt>
                <c:pt idx="22">
                  <c:v>1.363465909</c:v>
                </c:pt>
                <c:pt idx="23">
                  <c:v>1.17047619</c:v>
                </c:pt>
                <c:pt idx="24">
                  <c:v>1.210059524</c:v>
                </c:pt>
                <c:pt idx="25">
                  <c:v>1.028858696</c:v>
                </c:pt>
                <c:pt idx="26">
                  <c:v>0.931578947</c:v>
                </c:pt>
                <c:pt idx="27">
                  <c:v>0.547554348</c:v>
                </c:pt>
                <c:pt idx="28">
                  <c:v>0.539375</c:v>
                </c:pt>
                <c:pt idx="29">
                  <c:v>0.589375</c:v>
                </c:pt>
                <c:pt idx="30">
                  <c:v>0.493333333</c:v>
                </c:pt>
                <c:pt idx="31">
                  <c:v>0.573684211</c:v>
                </c:pt>
                <c:pt idx="32">
                  <c:v>0.8515</c:v>
                </c:pt>
                <c:pt idx="33">
                  <c:v>0.841818182</c:v>
                </c:pt>
                <c:pt idx="34">
                  <c:v>0.959090909</c:v>
                </c:pt>
                <c:pt idx="35">
                  <c:v>1.0346875</c:v>
                </c:pt>
                <c:pt idx="36">
                  <c:v>1.2025</c:v>
                </c:pt>
                <c:pt idx="37">
                  <c:v>0.897272727</c:v>
                </c:pt>
                <c:pt idx="38">
                  <c:v>0.725</c:v>
                </c:pt>
                <c:pt idx="39">
                  <c:v>0.516413043</c:v>
                </c:pt>
                <c:pt idx="40">
                  <c:v>0.295921053</c:v>
                </c:pt>
                <c:pt idx="41">
                  <c:v>0.327857143</c:v>
                </c:pt>
                <c:pt idx="42">
                  <c:v>0.454705882</c:v>
                </c:pt>
                <c:pt idx="43">
                  <c:v>0.581052632</c:v>
                </c:pt>
                <c:pt idx="44">
                  <c:v>0.653452381</c:v>
                </c:pt>
                <c:pt idx="45">
                  <c:v>0.586547619</c:v>
                </c:pt>
                <c:pt idx="46">
                  <c:v>0.56</c:v>
                </c:pt>
                <c:pt idx="47">
                  <c:v>0.559047619</c:v>
                </c:pt>
                <c:pt idx="48">
                  <c:v>0.55125</c:v>
                </c:pt>
                <c:pt idx="49">
                  <c:v>0.545895238</c:v>
                </c:pt>
                <c:pt idx="50">
                  <c:v>0.502747619</c:v>
                </c:pt>
                <c:pt idx="51">
                  <c:v>0.521752174</c:v>
                </c:pt>
                <c:pt idx="52">
                  <c:v>0.539311111</c:v>
                </c:pt>
                <c:pt idx="53">
                  <c:v>0.668295455</c:v>
                </c:pt>
                <c:pt idx="54">
                  <c:v>0.95975</c:v>
                </c:pt>
                <c:pt idx="55">
                  <c:v>0.868689474</c:v>
                </c:pt>
                <c:pt idx="56">
                  <c:v>0.812272727</c:v>
                </c:pt>
                <c:pt idx="57">
                  <c:v>0.831490476</c:v>
                </c:pt>
                <c:pt idx="58">
                  <c:v>0.863755</c:v>
                </c:pt>
                <c:pt idx="59">
                  <c:v>0.880340909</c:v>
                </c:pt>
                <c:pt idx="60">
                  <c:v>0.760227273</c:v>
                </c:pt>
                <c:pt idx="61">
                  <c:v>0.636666667</c:v>
                </c:pt>
                <c:pt idx="62">
                  <c:v>0.452442857</c:v>
                </c:pt>
                <c:pt idx="63">
                  <c:v>0.515118182</c:v>
                </c:pt>
                <c:pt idx="64">
                  <c:v>0.622894737</c:v>
                </c:pt>
                <c:pt idx="65">
                  <c:v>0.76625</c:v>
                </c:pt>
                <c:pt idx="66">
                  <c:v>0.724873684</c:v>
                </c:pt>
                <c:pt idx="67">
                  <c:v>0.779315</c:v>
                </c:pt>
                <c:pt idx="68">
                  <c:v>0.777740909</c:v>
                </c:pt>
                <c:pt idx="69">
                  <c:v>0.813290476</c:v>
                </c:pt>
                <c:pt idx="70">
                  <c:v>0.808709524</c:v>
                </c:pt>
                <c:pt idx="71">
                  <c:v>0.884968182</c:v>
                </c:pt>
                <c:pt idx="72">
                  <c:v>1.012825</c:v>
                </c:pt>
                <c:pt idx="73">
                  <c:v>0.9935</c:v>
                </c:pt>
              </c:numCache>
            </c:numRef>
          </c:val>
          <c:smooth val="0"/>
        </c:ser>
        <c:ser>
          <c:idx val="5"/>
          <c:order val="5"/>
          <c:tx>
            <c:v>oil price ($/gal)</c:v>
          </c:tx>
          <c:marker>
            <c:symbol val="none"/>
          </c:marker>
          <c:val>
            <c:numRef>
              <c:f>'Monthly Data'!$X$139:$X$213</c:f>
              <c:numCache>
                <c:formatCode>General</c:formatCode>
                <c:ptCount val="75"/>
                <c:pt idx="0">
                  <c:v>1.799523809523809</c:v>
                </c:pt>
                <c:pt idx="1">
                  <c:v>1.834285714285714</c:v>
                </c:pt>
                <c:pt idx="2">
                  <c:v>1.853333333333333</c:v>
                </c:pt>
                <c:pt idx="3">
                  <c:v>1.968333333333333</c:v>
                </c:pt>
                <c:pt idx="4">
                  <c:v>2.030476190476191</c:v>
                </c:pt>
                <c:pt idx="5">
                  <c:v>2.177380952380952</c:v>
                </c:pt>
                <c:pt idx="6">
                  <c:v>2.298095238095238</c:v>
                </c:pt>
                <c:pt idx="7">
                  <c:v>2.469523809523809</c:v>
                </c:pt>
                <c:pt idx="8">
                  <c:v>2.72952380952381</c:v>
                </c:pt>
                <c:pt idx="9">
                  <c:v>2.934761904761905</c:v>
                </c:pt>
                <c:pt idx="10">
                  <c:v>2.737857142857142</c:v>
                </c:pt>
                <c:pt idx="11">
                  <c:v>2.710238095238095</c:v>
                </c:pt>
                <c:pt idx="12">
                  <c:v>2.785</c:v>
                </c:pt>
                <c:pt idx="13">
                  <c:v>2.624285714285714</c:v>
                </c:pt>
                <c:pt idx="14">
                  <c:v>2.686428571428571</c:v>
                </c:pt>
                <c:pt idx="15">
                  <c:v>2.608333333333333</c:v>
                </c:pt>
                <c:pt idx="16">
                  <c:v>2.637380952380952</c:v>
                </c:pt>
                <c:pt idx="17">
                  <c:v>2.568333333333333</c:v>
                </c:pt>
                <c:pt idx="18">
                  <c:v>2.63547619047619</c:v>
                </c:pt>
                <c:pt idx="19">
                  <c:v>2.841190476190476</c:v>
                </c:pt>
                <c:pt idx="20">
                  <c:v>2.986904761904762</c:v>
                </c:pt>
                <c:pt idx="21">
                  <c:v>2.851190476190476</c:v>
                </c:pt>
                <c:pt idx="22">
                  <c:v>2.627142857142857</c:v>
                </c:pt>
                <c:pt idx="23">
                  <c:v>2.265714285714286</c:v>
                </c:pt>
                <c:pt idx="24">
                  <c:v>2.443333333333333</c:v>
                </c:pt>
                <c:pt idx="25">
                  <c:v>2.699047619047619</c:v>
                </c:pt>
                <c:pt idx="26">
                  <c:v>2.687142857142857</c:v>
                </c:pt>
                <c:pt idx="27">
                  <c:v>2.659761904761904</c:v>
                </c:pt>
                <c:pt idx="28">
                  <c:v>2.596666666666667</c:v>
                </c:pt>
                <c:pt idx="29">
                  <c:v>2.606904761904762</c:v>
                </c:pt>
                <c:pt idx="30">
                  <c:v>2.689523809523809</c:v>
                </c:pt>
                <c:pt idx="31">
                  <c:v>2.763095238095238</c:v>
                </c:pt>
                <c:pt idx="32">
                  <c:v>2.582619047619048</c:v>
                </c:pt>
                <c:pt idx="33">
                  <c:v>2.434523809523809</c:v>
                </c:pt>
                <c:pt idx="34">
                  <c:v>2.441904761904762</c:v>
                </c:pt>
                <c:pt idx="35">
                  <c:v>2.45047619047619</c:v>
                </c:pt>
                <c:pt idx="36">
                  <c:v>2.569761904761905</c:v>
                </c:pt>
                <c:pt idx="37">
                  <c:v>2.64952380952381</c:v>
                </c:pt>
                <c:pt idx="38">
                  <c:v>2.657142857142857</c:v>
                </c:pt>
                <c:pt idx="39">
                  <c:v>2.597142857142857</c:v>
                </c:pt>
                <c:pt idx="40">
                  <c:v>2.566428571428572</c:v>
                </c:pt>
                <c:pt idx="41">
                  <c:v>2.637142857142857</c:v>
                </c:pt>
                <c:pt idx="42">
                  <c:v>2.574285714285714</c:v>
                </c:pt>
                <c:pt idx="43">
                  <c:v>2.592857142857143</c:v>
                </c:pt>
                <c:pt idx="44">
                  <c:v>2.559047619047619</c:v>
                </c:pt>
                <c:pt idx="45">
                  <c:v>2.565714285714286</c:v>
                </c:pt>
                <c:pt idx="46">
                  <c:v>2.608095238095238</c:v>
                </c:pt>
                <c:pt idx="47">
                  <c:v>2.661904761904762</c:v>
                </c:pt>
                <c:pt idx="48">
                  <c:v>2.542142857142857</c:v>
                </c:pt>
                <c:pt idx="49">
                  <c:v>2.419285714285714</c:v>
                </c:pt>
                <c:pt idx="50">
                  <c:v>2.311666666666666</c:v>
                </c:pt>
                <c:pt idx="51">
                  <c:v>2.081666666666667</c:v>
                </c:pt>
                <c:pt idx="52">
                  <c:v>1.891428571428571</c:v>
                </c:pt>
                <c:pt idx="53">
                  <c:v>1.484285714285714</c:v>
                </c:pt>
                <c:pt idx="54">
                  <c:v>1.137142857142857</c:v>
                </c:pt>
                <c:pt idx="55">
                  <c:v>1.383333333333333</c:v>
                </c:pt>
                <c:pt idx="56">
                  <c:v>1.330714285714286</c:v>
                </c:pt>
                <c:pt idx="57">
                  <c:v>1.417142857142857</c:v>
                </c:pt>
                <c:pt idx="58">
                  <c:v>1.525714285714286</c:v>
                </c:pt>
                <c:pt idx="59">
                  <c:v>1.463809523809524</c:v>
                </c:pt>
                <c:pt idx="60">
                  <c:v>1.346666666666667</c:v>
                </c:pt>
                <c:pt idx="61">
                  <c:v>1.107619047619048</c:v>
                </c:pt>
                <c:pt idx="62">
                  <c:v>1.133809523809524</c:v>
                </c:pt>
                <c:pt idx="63">
                  <c:v>1.153095238095238</c:v>
                </c:pt>
                <c:pt idx="64">
                  <c:v>1.05404761904762</c:v>
                </c:pt>
                <c:pt idx="65">
                  <c:v>0.905</c:v>
                </c:pt>
                <c:pt idx="66">
                  <c:v>0.730952380952381</c:v>
                </c:pt>
                <c:pt idx="67">
                  <c:v>0.766190476190476</c:v>
                </c:pt>
                <c:pt idx="68">
                  <c:v>0.909761904761905</c:v>
                </c:pt>
                <c:pt idx="69">
                  <c:v>0.99</c:v>
                </c:pt>
                <c:pt idx="70">
                  <c:v>1.112857142857143</c:v>
                </c:pt>
                <c:pt idx="71">
                  <c:v>1.148809523809524</c:v>
                </c:pt>
                <c:pt idx="72">
                  <c:v>1.070238095238095</c:v>
                </c:pt>
                <c:pt idx="73">
                  <c:v>1.091428571428571</c:v>
                </c:pt>
                <c:pt idx="74">
                  <c:v>1.108809523809524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93992"/>
        <c:axId val="-2116153528"/>
      </c:lineChart>
      <c:dateAx>
        <c:axId val="-2114493992"/>
        <c:scaling>
          <c:orientation val="minMax"/>
        </c:scaling>
        <c:delete val="0"/>
        <c:axPos val="b"/>
        <c:numFmt formatCode="yyyy\ mmmm" sourceLinked="1"/>
        <c:majorTickMark val="out"/>
        <c:minorTickMark val="none"/>
        <c:tickLblPos val="low"/>
        <c:crossAx val="-2116153528"/>
        <c:crosses val="autoZero"/>
        <c:auto val="1"/>
        <c:lblOffset val="100"/>
        <c:baseTimeUnit val="months"/>
      </c:dateAx>
      <c:valAx>
        <c:axId val="-211615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3</xdr:row>
      <xdr:rowOff>101600</xdr:rowOff>
    </xdr:from>
    <xdr:to>
      <xdr:col>37</xdr:col>
      <xdr:colOff>330200</xdr:colOff>
      <xdr:row>26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6"/>
  <sheetViews>
    <sheetView tabSelected="1" topLeftCell="T1" workbookViewId="0">
      <selection activeCell="AH29" sqref="AH29"/>
    </sheetView>
  </sheetViews>
  <sheetFormatPr baseColWidth="10" defaultColWidth="8.83203125" defaultRowHeight="14" x14ac:dyDescent="0"/>
  <cols>
    <col min="1" max="1" width="47" bestFit="1" customWidth="1"/>
    <col min="2" max="2" width="20.6640625" bestFit="1" customWidth="1"/>
    <col min="3" max="3" width="22.1640625" bestFit="1" customWidth="1"/>
    <col min="4" max="5" width="20.6640625" bestFit="1" customWidth="1"/>
    <col min="6" max="6" width="38.1640625" bestFit="1" customWidth="1"/>
    <col min="7" max="7" width="17.5" bestFit="1" customWidth="1"/>
    <col min="8" max="8" width="15.1640625" bestFit="1" customWidth="1"/>
    <col min="9" max="9" width="18.1640625" bestFit="1" customWidth="1"/>
    <col min="10" max="10" width="12.1640625" bestFit="1" customWidth="1"/>
    <col min="11" max="12" width="24.5" bestFit="1" customWidth="1"/>
    <col min="13" max="13" width="19.83203125" bestFit="1" customWidth="1"/>
    <col min="14" max="14" width="26.83203125" bestFit="1" customWidth="1"/>
    <col min="15" max="15" width="30.5" bestFit="1" customWidth="1"/>
    <col min="16" max="16" width="28" bestFit="1" customWidth="1"/>
    <col min="17" max="17" width="26.5" bestFit="1" customWidth="1"/>
    <col min="18" max="18" width="18.5" bestFit="1" customWidth="1"/>
    <col min="19" max="19" width="28" bestFit="1" customWidth="1"/>
    <col min="20" max="20" width="32.1640625" bestFit="1" customWidth="1"/>
    <col min="21" max="21" width="12.1640625" bestFit="1" customWidth="1"/>
    <col min="22" max="22" width="14.1640625" bestFit="1" customWidth="1"/>
  </cols>
  <sheetData>
    <row r="1" spans="1:24" ht="18">
      <c r="A1" s="1" t="s">
        <v>1</v>
      </c>
    </row>
    <row r="2" spans="1:24" ht="18">
      <c r="A2" s="3" t="s">
        <v>2</v>
      </c>
    </row>
    <row r="3" spans="1:24">
      <c r="A3" t="s">
        <v>0</v>
      </c>
    </row>
    <row r="4" spans="1:24">
      <c r="A4" s="2" t="str">
        <f>HYPERLINK("http://www.eia.gov/totalenergy/data/monthly/dataunits.cfm","Note: Information about data precision.")</f>
        <v>Note: Information about data precision.</v>
      </c>
    </row>
    <row r="5" spans="1:24">
      <c r="A5" t="s">
        <v>0</v>
      </c>
    </row>
    <row r="6" spans="1:24">
      <c r="A6" t="s">
        <v>3</v>
      </c>
    </row>
    <row r="7" spans="1:24">
      <c r="A7" t="s">
        <v>4</v>
      </c>
    </row>
    <row r="8" spans="1:24">
      <c r="A8" t="s">
        <v>0</v>
      </c>
      <c r="F8" t="s">
        <v>15</v>
      </c>
    </row>
    <row r="9" spans="1:24" ht="15">
      <c r="A9" s="4" t="s">
        <v>5</v>
      </c>
    </row>
    <row r="10" spans="1:24">
      <c r="A10" t="s">
        <v>0</v>
      </c>
      <c r="B10" t="s">
        <v>13</v>
      </c>
      <c r="C10" t="s">
        <v>13</v>
      </c>
      <c r="D10" t="s">
        <v>13</v>
      </c>
      <c r="E10" t="s">
        <v>13</v>
      </c>
      <c r="F10" t="s">
        <v>14</v>
      </c>
      <c r="G10" t="s">
        <v>14</v>
      </c>
      <c r="H10" t="s">
        <v>14</v>
      </c>
      <c r="I10" t="s">
        <v>14</v>
      </c>
      <c r="J10" t="s">
        <v>16</v>
      </c>
      <c r="K10" t="s">
        <v>18</v>
      </c>
      <c r="L10" t="s">
        <v>18</v>
      </c>
    </row>
    <row r="11" spans="1:24">
      <c r="A11" s="5" t="s">
        <v>6</v>
      </c>
      <c r="B11" s="6" t="s">
        <v>7</v>
      </c>
      <c r="C11" s="7" t="s">
        <v>8</v>
      </c>
      <c r="D11" s="8" t="s">
        <v>9</v>
      </c>
      <c r="E11" s="226" t="s">
        <v>8</v>
      </c>
      <c r="F11" s="244" t="s">
        <v>36</v>
      </c>
      <c r="G11" s="244" t="s">
        <v>35</v>
      </c>
      <c r="H11" s="244" t="s">
        <v>34</v>
      </c>
      <c r="I11" s="244" t="s">
        <v>33</v>
      </c>
      <c r="J11" s="244" t="s">
        <v>32</v>
      </c>
      <c r="K11" s="226" t="s">
        <v>19</v>
      </c>
      <c r="L11" s="226" t="s">
        <v>19</v>
      </c>
      <c r="M11" s="244" t="s">
        <v>22</v>
      </c>
      <c r="N11" s="244" t="s">
        <v>25</v>
      </c>
      <c r="O11" s="244" t="s">
        <v>26</v>
      </c>
      <c r="P11" s="244" t="s">
        <v>31</v>
      </c>
      <c r="Q11" s="244" t="s">
        <v>37</v>
      </c>
      <c r="R11" s="244" t="s">
        <v>38</v>
      </c>
      <c r="S11" s="244" t="s">
        <v>39</v>
      </c>
      <c r="T11" s="244" t="s">
        <v>40</v>
      </c>
      <c r="U11" s="244" t="s">
        <v>41</v>
      </c>
      <c r="V11" s="244" t="s">
        <v>42</v>
      </c>
      <c r="W11" s="244" t="s">
        <v>44</v>
      </c>
      <c r="X11" s="244" t="s">
        <v>44</v>
      </c>
    </row>
    <row r="12" spans="1:24">
      <c r="B12" s="9" t="s">
        <v>29</v>
      </c>
      <c r="C12" s="10" t="s">
        <v>21</v>
      </c>
      <c r="D12" s="11" t="s">
        <v>29</v>
      </c>
      <c r="E12" s="226" t="s">
        <v>29</v>
      </c>
      <c r="F12" s="226" t="s">
        <v>28</v>
      </c>
      <c r="G12" s="226" t="s">
        <v>23</v>
      </c>
      <c r="H12" s="226" t="s">
        <v>23</v>
      </c>
      <c r="I12" s="226" t="s">
        <v>30</v>
      </c>
      <c r="J12" s="226" t="s">
        <v>17</v>
      </c>
      <c r="K12" s="226" t="s">
        <v>20</v>
      </c>
      <c r="L12" s="226" t="s">
        <v>23</v>
      </c>
      <c r="M12" s="226" t="s">
        <v>23</v>
      </c>
      <c r="N12" s="226" t="s">
        <v>24</v>
      </c>
      <c r="O12" s="226" t="s">
        <v>27</v>
      </c>
      <c r="Q12" s="226" t="s">
        <v>28</v>
      </c>
      <c r="R12" s="226" t="s">
        <v>23</v>
      </c>
      <c r="S12" s="226" t="s">
        <v>23</v>
      </c>
      <c r="T12" s="226" t="s">
        <v>30</v>
      </c>
      <c r="U12" s="226" t="s">
        <v>17</v>
      </c>
      <c r="V12" s="226" t="s">
        <v>17</v>
      </c>
      <c r="W12" s="226" t="s">
        <v>45</v>
      </c>
      <c r="X12" s="226" t="s">
        <v>43</v>
      </c>
    </row>
    <row r="13" spans="1:24">
      <c r="A13" s="12">
        <v>36526</v>
      </c>
      <c r="B13">
        <v>134.56800000000001</v>
      </c>
      <c r="C13">
        <v>7</v>
      </c>
      <c r="D13">
        <v>139.10400000000001</v>
      </c>
      <c r="E13">
        <f>C13*1000*42</f>
        <v>294000</v>
      </c>
      <c r="K13">
        <v>7652.7420000000002</v>
      </c>
      <c r="L13">
        <f>K13*30*1000*42</f>
        <v>9642454920</v>
      </c>
      <c r="M13">
        <f>L13*0.1</f>
        <v>964245492</v>
      </c>
      <c r="N13">
        <f>(M13-H13)/1000000000</f>
        <v>0.96424549199999998</v>
      </c>
      <c r="O13">
        <f>(H13-G13)/1000000000</f>
        <v>0</v>
      </c>
      <c r="P13">
        <f>O13-N13</f>
        <v>-0.96424549199999998</v>
      </c>
      <c r="W13">
        <v>25.51</v>
      </c>
      <c r="X13">
        <f>W13/42</f>
        <v>0.60738095238095247</v>
      </c>
    </row>
    <row r="14" spans="1:24">
      <c r="A14" s="13">
        <v>36557</v>
      </c>
      <c r="B14">
        <v>127.05</v>
      </c>
      <c r="C14">
        <v>7</v>
      </c>
      <c r="D14">
        <v>115.374</v>
      </c>
      <c r="E14">
        <f t="shared" ref="E14:E77" si="0">C14*1000*42</f>
        <v>294000</v>
      </c>
      <c r="K14">
        <v>8291</v>
      </c>
      <c r="L14">
        <f t="shared" ref="L14:L77" si="1">K14*30*1000*42</f>
        <v>10446660000</v>
      </c>
      <c r="M14">
        <f t="shared" ref="M14:M77" si="2">L14*0.1</f>
        <v>1044666000</v>
      </c>
      <c r="N14">
        <f t="shared" ref="N14:N77" si="3">(M14-H14)/1000000000</f>
        <v>1.0446660000000001</v>
      </c>
      <c r="O14">
        <f t="shared" ref="O14:O77" si="4">(H14-G14)/1000000000</f>
        <v>0</v>
      </c>
      <c r="P14">
        <f t="shared" ref="P14:P77" si="5">O14-N14</f>
        <v>-1.0446660000000001</v>
      </c>
      <c r="W14">
        <v>27.78</v>
      </c>
      <c r="X14">
        <f t="shared" ref="X14:X77" si="6">W14/42</f>
        <v>0.66142857142857148</v>
      </c>
    </row>
    <row r="15" spans="1:24">
      <c r="A15" s="14">
        <v>36586</v>
      </c>
      <c r="B15">
        <v>135.702</v>
      </c>
      <c r="C15">
        <v>10</v>
      </c>
      <c r="D15">
        <v>141.41399999999999</v>
      </c>
      <c r="E15">
        <f t="shared" si="0"/>
        <v>420000</v>
      </c>
      <c r="K15">
        <v>8305.2900000000009</v>
      </c>
      <c r="L15">
        <f t="shared" si="1"/>
        <v>10464665400</v>
      </c>
      <c r="M15">
        <f t="shared" si="2"/>
        <v>1046466540</v>
      </c>
      <c r="N15">
        <f t="shared" si="3"/>
        <v>1.0464665399999999</v>
      </c>
      <c r="O15">
        <f t="shared" si="4"/>
        <v>0</v>
      </c>
      <c r="P15">
        <f t="shared" si="5"/>
        <v>-1.0464665399999999</v>
      </c>
      <c r="W15">
        <v>27.49</v>
      </c>
      <c r="X15">
        <f t="shared" si="6"/>
        <v>0.65452380952380951</v>
      </c>
    </row>
    <row r="16" spans="1:24">
      <c r="A16" s="15">
        <v>36617</v>
      </c>
      <c r="B16">
        <v>139.06200000000001</v>
      </c>
      <c r="C16">
        <v>9</v>
      </c>
      <c r="D16">
        <v>122.43</v>
      </c>
      <c r="E16">
        <f t="shared" si="0"/>
        <v>378000</v>
      </c>
      <c r="K16">
        <v>8374.8670000000002</v>
      </c>
      <c r="L16">
        <f t="shared" si="1"/>
        <v>10552332420</v>
      </c>
      <c r="M16">
        <f t="shared" si="2"/>
        <v>1055233242</v>
      </c>
      <c r="N16">
        <f t="shared" si="3"/>
        <v>1.0552332419999999</v>
      </c>
      <c r="O16">
        <f t="shared" si="4"/>
        <v>0</v>
      </c>
      <c r="P16">
        <f t="shared" si="5"/>
        <v>-1.0552332419999999</v>
      </c>
      <c r="W16">
        <v>22.76</v>
      </c>
      <c r="X16">
        <f t="shared" si="6"/>
        <v>0.54190476190476189</v>
      </c>
    </row>
    <row r="17" spans="1:24">
      <c r="A17" s="16">
        <v>36647</v>
      </c>
      <c r="B17">
        <v>138.97800000000001</v>
      </c>
      <c r="C17">
        <v>9</v>
      </c>
      <c r="D17">
        <v>140.238</v>
      </c>
      <c r="E17">
        <f t="shared" si="0"/>
        <v>378000</v>
      </c>
      <c r="K17">
        <v>8660.7099999999991</v>
      </c>
      <c r="L17">
        <f t="shared" si="1"/>
        <v>10912494600</v>
      </c>
      <c r="M17">
        <f t="shared" si="2"/>
        <v>1091249460</v>
      </c>
      <c r="N17">
        <f t="shared" si="3"/>
        <v>1.09124946</v>
      </c>
      <c r="O17">
        <f t="shared" si="4"/>
        <v>0</v>
      </c>
      <c r="P17">
        <f t="shared" si="5"/>
        <v>-1.09124946</v>
      </c>
      <c r="W17">
        <v>27.74</v>
      </c>
      <c r="X17">
        <f t="shared" si="6"/>
        <v>0.66047619047619044</v>
      </c>
    </row>
    <row r="18" spans="1:24">
      <c r="A18" s="17">
        <v>36678</v>
      </c>
      <c r="B18">
        <v>122.976</v>
      </c>
      <c r="C18">
        <v>9</v>
      </c>
      <c r="D18">
        <v>106.428</v>
      </c>
      <c r="E18">
        <f t="shared" si="0"/>
        <v>378000</v>
      </c>
      <c r="K18">
        <v>8824.5</v>
      </c>
      <c r="L18">
        <f t="shared" si="1"/>
        <v>11118870000</v>
      </c>
      <c r="M18">
        <f t="shared" si="2"/>
        <v>1111887000</v>
      </c>
      <c r="N18">
        <f t="shared" si="3"/>
        <v>1.1118870000000001</v>
      </c>
      <c r="O18">
        <f t="shared" si="4"/>
        <v>0</v>
      </c>
      <c r="P18">
        <f t="shared" si="5"/>
        <v>-1.1118870000000001</v>
      </c>
      <c r="W18">
        <v>29.8</v>
      </c>
      <c r="X18">
        <f t="shared" si="6"/>
        <v>0.70952380952380956</v>
      </c>
    </row>
    <row r="19" spans="1:24">
      <c r="A19" s="18">
        <v>36708</v>
      </c>
      <c r="B19">
        <v>138.55799999999999</v>
      </c>
      <c r="C19">
        <v>10</v>
      </c>
      <c r="D19">
        <v>130.494</v>
      </c>
      <c r="E19">
        <f t="shared" si="0"/>
        <v>420000</v>
      </c>
      <c r="K19">
        <v>8642.1290000000008</v>
      </c>
      <c r="L19">
        <f t="shared" si="1"/>
        <v>10889082540.000002</v>
      </c>
      <c r="M19">
        <f t="shared" si="2"/>
        <v>1088908254.0000002</v>
      </c>
      <c r="N19">
        <f t="shared" si="3"/>
        <v>1.0889082540000001</v>
      </c>
      <c r="O19">
        <f t="shared" si="4"/>
        <v>0</v>
      </c>
      <c r="P19">
        <f t="shared" si="5"/>
        <v>-1.0889082540000001</v>
      </c>
      <c r="W19">
        <v>28.68</v>
      </c>
      <c r="X19">
        <f t="shared" si="6"/>
        <v>0.68285714285714283</v>
      </c>
    </row>
    <row r="20" spans="1:24">
      <c r="A20" s="19">
        <v>36739</v>
      </c>
      <c r="B20">
        <v>122.892</v>
      </c>
      <c r="C20">
        <v>13</v>
      </c>
      <c r="D20">
        <v>143.976</v>
      </c>
      <c r="E20">
        <f t="shared" si="0"/>
        <v>546000</v>
      </c>
      <c r="K20">
        <v>8920.6450000000004</v>
      </c>
      <c r="L20">
        <f t="shared" si="1"/>
        <v>11240012700.000002</v>
      </c>
      <c r="M20">
        <f t="shared" si="2"/>
        <v>1124001270.0000002</v>
      </c>
      <c r="N20">
        <f t="shared" si="3"/>
        <v>1.1240012700000002</v>
      </c>
      <c r="O20">
        <f t="shared" si="4"/>
        <v>0</v>
      </c>
      <c r="P20">
        <f t="shared" si="5"/>
        <v>-1.1240012700000002</v>
      </c>
      <c r="W20">
        <v>30.2</v>
      </c>
      <c r="X20">
        <f t="shared" si="6"/>
        <v>0.71904761904761905</v>
      </c>
    </row>
    <row r="21" spans="1:24">
      <c r="A21" s="20">
        <v>36770</v>
      </c>
      <c r="B21">
        <v>130.32599999999999</v>
      </c>
      <c r="C21">
        <v>11</v>
      </c>
      <c r="D21">
        <v>132.46799999999999</v>
      </c>
      <c r="E21">
        <f t="shared" si="0"/>
        <v>462000</v>
      </c>
      <c r="K21">
        <v>8517.5329999999994</v>
      </c>
      <c r="L21">
        <f t="shared" si="1"/>
        <v>10732091580</v>
      </c>
      <c r="M21">
        <f t="shared" si="2"/>
        <v>1073209158</v>
      </c>
      <c r="N21">
        <f t="shared" si="3"/>
        <v>1.0732091580000001</v>
      </c>
      <c r="O21">
        <f t="shared" si="4"/>
        <v>0</v>
      </c>
      <c r="P21">
        <f t="shared" si="5"/>
        <v>-1.0732091580000001</v>
      </c>
      <c r="W21">
        <v>33.14</v>
      </c>
      <c r="X21">
        <f t="shared" si="6"/>
        <v>0.78904761904761911</v>
      </c>
    </row>
    <row r="22" spans="1:24">
      <c r="A22" s="21">
        <v>36800</v>
      </c>
      <c r="B22">
        <v>144.018</v>
      </c>
      <c r="C22">
        <v>10</v>
      </c>
      <c r="D22">
        <v>158.80199999999999</v>
      </c>
      <c r="E22">
        <f t="shared" si="0"/>
        <v>420000</v>
      </c>
      <c r="K22">
        <v>8416.7099999999991</v>
      </c>
      <c r="L22">
        <f t="shared" si="1"/>
        <v>10605054600</v>
      </c>
      <c r="M22">
        <f t="shared" si="2"/>
        <v>1060505460</v>
      </c>
      <c r="N22">
        <f t="shared" si="3"/>
        <v>1.0605054599999999</v>
      </c>
      <c r="O22">
        <f t="shared" si="4"/>
        <v>0</v>
      </c>
      <c r="P22">
        <f t="shared" si="5"/>
        <v>-1.0605054599999999</v>
      </c>
      <c r="W22">
        <v>30.96</v>
      </c>
      <c r="X22">
        <f t="shared" si="6"/>
        <v>0.73714285714285721</v>
      </c>
    </row>
    <row r="23" spans="1:24">
      <c r="A23" s="22">
        <v>36831</v>
      </c>
      <c r="B23">
        <v>138.47399999999999</v>
      </c>
      <c r="C23">
        <v>11</v>
      </c>
      <c r="D23">
        <v>157.416</v>
      </c>
      <c r="E23">
        <f t="shared" si="0"/>
        <v>462000</v>
      </c>
      <c r="K23">
        <v>8383.9330000000009</v>
      </c>
      <c r="L23">
        <f t="shared" si="1"/>
        <v>10563755580.000002</v>
      </c>
      <c r="M23">
        <f t="shared" si="2"/>
        <v>1056375558.0000002</v>
      </c>
      <c r="N23">
        <f t="shared" si="3"/>
        <v>1.0563755580000003</v>
      </c>
      <c r="O23">
        <f t="shared" si="4"/>
        <v>0</v>
      </c>
      <c r="P23">
        <f t="shared" si="5"/>
        <v>-1.0563755580000003</v>
      </c>
      <c r="W23">
        <v>32.549999999999997</v>
      </c>
      <c r="X23">
        <f t="shared" si="6"/>
        <v>0.77499999999999991</v>
      </c>
    </row>
    <row r="24" spans="1:24">
      <c r="A24" s="23">
        <v>36861</v>
      </c>
      <c r="B24">
        <v>149.72999999999999</v>
      </c>
      <c r="C24">
        <v>10</v>
      </c>
      <c r="D24">
        <v>165.27</v>
      </c>
      <c r="E24">
        <f t="shared" si="0"/>
        <v>420000</v>
      </c>
      <c r="K24">
        <v>8669.8389999999999</v>
      </c>
      <c r="L24">
        <f t="shared" si="1"/>
        <v>10923997139.999998</v>
      </c>
      <c r="M24">
        <f t="shared" si="2"/>
        <v>1092399713.9999998</v>
      </c>
      <c r="N24">
        <f t="shared" si="3"/>
        <v>1.0923997139999997</v>
      </c>
      <c r="O24">
        <f t="shared" si="4"/>
        <v>0</v>
      </c>
      <c r="P24">
        <f t="shared" si="5"/>
        <v>-1.0923997139999997</v>
      </c>
      <c r="W24">
        <v>25.66</v>
      </c>
      <c r="X24">
        <f t="shared" si="6"/>
        <v>0.61095238095238091</v>
      </c>
    </row>
    <row r="25" spans="1:24">
      <c r="A25" s="24">
        <v>36892</v>
      </c>
      <c r="B25">
        <v>150.108</v>
      </c>
      <c r="C25">
        <v>17</v>
      </c>
      <c r="D25">
        <v>175.56</v>
      </c>
      <c r="E25">
        <f t="shared" si="0"/>
        <v>714000</v>
      </c>
      <c r="K25">
        <v>8099.2579999999998</v>
      </c>
      <c r="L25">
        <f t="shared" si="1"/>
        <v>10205065080</v>
      </c>
      <c r="M25">
        <f t="shared" si="2"/>
        <v>1020506508</v>
      </c>
      <c r="N25">
        <f t="shared" si="3"/>
        <v>1.020506508</v>
      </c>
      <c r="O25">
        <f t="shared" si="4"/>
        <v>0</v>
      </c>
      <c r="P25">
        <f t="shared" si="5"/>
        <v>-1.020506508</v>
      </c>
      <c r="W25">
        <v>25.62</v>
      </c>
      <c r="X25">
        <f t="shared" si="6"/>
        <v>0.61</v>
      </c>
    </row>
    <row r="26" spans="1:24">
      <c r="A26" s="25">
        <v>36923</v>
      </c>
      <c r="B26">
        <v>136.458</v>
      </c>
      <c r="C26">
        <v>85</v>
      </c>
      <c r="D26">
        <v>141.708</v>
      </c>
      <c r="E26">
        <f t="shared" si="0"/>
        <v>3570000</v>
      </c>
      <c r="K26">
        <v>8233.5</v>
      </c>
      <c r="L26">
        <f t="shared" si="1"/>
        <v>10374210000</v>
      </c>
      <c r="M26">
        <f t="shared" si="2"/>
        <v>1037421000</v>
      </c>
      <c r="N26">
        <f t="shared" si="3"/>
        <v>1.0374209999999999</v>
      </c>
      <c r="O26">
        <f t="shared" si="4"/>
        <v>0</v>
      </c>
      <c r="P26">
        <f t="shared" si="5"/>
        <v>-1.0374209999999999</v>
      </c>
      <c r="W26">
        <v>27.5</v>
      </c>
      <c r="X26">
        <f t="shared" si="6"/>
        <v>0.65476190476190477</v>
      </c>
    </row>
    <row r="27" spans="1:24">
      <c r="A27" s="26">
        <v>36951</v>
      </c>
      <c r="B27">
        <v>147</v>
      </c>
      <c r="C27">
        <v>20</v>
      </c>
      <c r="D27">
        <v>151.19999999999999</v>
      </c>
      <c r="E27">
        <f t="shared" si="0"/>
        <v>840000</v>
      </c>
      <c r="K27">
        <v>8532.1290000000008</v>
      </c>
      <c r="L27">
        <f t="shared" si="1"/>
        <v>10750482540.000002</v>
      </c>
      <c r="M27">
        <f t="shared" si="2"/>
        <v>1075048254.0000002</v>
      </c>
      <c r="N27">
        <f t="shared" si="3"/>
        <v>1.0750482540000001</v>
      </c>
      <c r="O27">
        <f t="shared" si="4"/>
        <v>0</v>
      </c>
      <c r="P27">
        <f t="shared" si="5"/>
        <v>-1.0750482540000001</v>
      </c>
      <c r="W27">
        <v>24.5</v>
      </c>
      <c r="X27">
        <f t="shared" si="6"/>
        <v>0.58333333333333337</v>
      </c>
    </row>
    <row r="28" spans="1:24">
      <c r="A28" s="27">
        <v>36982</v>
      </c>
      <c r="B28">
        <v>135.49199999999999</v>
      </c>
      <c r="C28">
        <v>9</v>
      </c>
      <c r="D28">
        <v>125.58</v>
      </c>
      <c r="E28">
        <f t="shared" si="0"/>
        <v>378000</v>
      </c>
      <c r="K28">
        <v>8575.0669999999991</v>
      </c>
      <c r="L28">
        <f t="shared" si="1"/>
        <v>10804584419.999998</v>
      </c>
      <c r="M28">
        <f t="shared" si="2"/>
        <v>1080458441.9999998</v>
      </c>
      <c r="N28">
        <f t="shared" si="3"/>
        <v>1.0804584419999999</v>
      </c>
      <c r="O28">
        <f t="shared" si="4"/>
        <v>0</v>
      </c>
      <c r="P28">
        <f t="shared" si="5"/>
        <v>-1.0804584419999999</v>
      </c>
      <c r="W28">
        <v>25.66</v>
      </c>
      <c r="X28">
        <f t="shared" si="6"/>
        <v>0.61095238095238091</v>
      </c>
    </row>
    <row r="29" spans="1:24">
      <c r="A29" s="28">
        <v>37012</v>
      </c>
      <c r="B29">
        <v>140.238</v>
      </c>
      <c r="C29">
        <v>50</v>
      </c>
      <c r="D29">
        <v>132.42599999999999</v>
      </c>
      <c r="E29">
        <f t="shared" si="0"/>
        <v>2100000</v>
      </c>
      <c r="K29">
        <v>8705.8709999999992</v>
      </c>
      <c r="L29">
        <f t="shared" si="1"/>
        <v>10969397459.999998</v>
      </c>
      <c r="M29">
        <f t="shared" si="2"/>
        <v>1096939745.9999998</v>
      </c>
      <c r="N29">
        <f t="shared" si="3"/>
        <v>1.0969397459999997</v>
      </c>
      <c r="O29">
        <f t="shared" si="4"/>
        <v>0</v>
      </c>
      <c r="P29">
        <f t="shared" si="5"/>
        <v>-1.0969397459999997</v>
      </c>
      <c r="W29">
        <v>28.31</v>
      </c>
      <c r="X29">
        <f t="shared" si="6"/>
        <v>0.67404761904761901</v>
      </c>
    </row>
    <row r="30" spans="1:24">
      <c r="A30" s="29">
        <v>37043</v>
      </c>
      <c r="B30">
        <v>139.02000000000001</v>
      </c>
      <c r="C30">
        <v>12</v>
      </c>
      <c r="D30">
        <v>98.364000000000004</v>
      </c>
      <c r="E30">
        <f t="shared" si="0"/>
        <v>504000</v>
      </c>
      <c r="K30">
        <v>8689.7999999999993</v>
      </c>
      <c r="L30">
        <f t="shared" si="1"/>
        <v>10949147999.999998</v>
      </c>
      <c r="M30">
        <f t="shared" si="2"/>
        <v>1094914799.9999998</v>
      </c>
      <c r="N30">
        <f t="shared" si="3"/>
        <v>1.0949147999999997</v>
      </c>
      <c r="O30">
        <f t="shared" si="4"/>
        <v>0</v>
      </c>
      <c r="P30">
        <f t="shared" si="5"/>
        <v>-1.0949147999999997</v>
      </c>
      <c r="W30">
        <v>27.85</v>
      </c>
      <c r="X30">
        <f t="shared" si="6"/>
        <v>0.66309523809523818</v>
      </c>
    </row>
    <row r="31" spans="1:24">
      <c r="A31" s="30">
        <v>37073</v>
      </c>
      <c r="B31">
        <v>145.82400000000001</v>
      </c>
      <c r="C31">
        <v>19</v>
      </c>
      <c r="D31">
        <v>173.88</v>
      </c>
      <c r="E31">
        <f t="shared" si="0"/>
        <v>798000</v>
      </c>
      <c r="K31">
        <v>9023.0319999999992</v>
      </c>
      <c r="L31">
        <f t="shared" si="1"/>
        <v>11369020319.999998</v>
      </c>
      <c r="M31">
        <f t="shared" si="2"/>
        <v>1136902031.9999998</v>
      </c>
      <c r="N31">
        <f t="shared" si="3"/>
        <v>1.1369020319999998</v>
      </c>
      <c r="O31">
        <f t="shared" si="4"/>
        <v>0</v>
      </c>
      <c r="P31">
        <f t="shared" si="5"/>
        <v>-1.1369020319999998</v>
      </c>
      <c r="W31">
        <v>24.61</v>
      </c>
      <c r="X31">
        <f t="shared" si="6"/>
        <v>0.58595238095238089</v>
      </c>
    </row>
    <row r="32" spans="1:24">
      <c r="A32" s="31">
        <v>37104</v>
      </c>
      <c r="B32">
        <v>147.63</v>
      </c>
      <c r="C32">
        <v>48</v>
      </c>
      <c r="D32">
        <v>119.28</v>
      </c>
      <c r="E32">
        <f t="shared" si="0"/>
        <v>2016000</v>
      </c>
      <c r="K32">
        <v>8953.2900000000009</v>
      </c>
      <c r="L32">
        <f t="shared" si="1"/>
        <v>11281145400</v>
      </c>
      <c r="M32">
        <f t="shared" si="2"/>
        <v>1128114540</v>
      </c>
      <c r="N32">
        <f t="shared" si="3"/>
        <v>1.1281145400000001</v>
      </c>
      <c r="O32">
        <f t="shared" si="4"/>
        <v>0</v>
      </c>
      <c r="P32">
        <f t="shared" si="5"/>
        <v>-1.1281145400000001</v>
      </c>
      <c r="W32">
        <v>25.68</v>
      </c>
      <c r="X32">
        <f t="shared" si="6"/>
        <v>0.61142857142857143</v>
      </c>
    </row>
    <row r="33" spans="1:24">
      <c r="A33" s="32">
        <v>37135</v>
      </c>
      <c r="B33">
        <v>145.74</v>
      </c>
      <c r="C33">
        <v>17</v>
      </c>
      <c r="D33">
        <v>137.55000000000001</v>
      </c>
      <c r="E33">
        <f t="shared" si="0"/>
        <v>714000</v>
      </c>
      <c r="K33">
        <v>8557.2669999999998</v>
      </c>
      <c r="L33">
        <f t="shared" si="1"/>
        <v>10782156420</v>
      </c>
      <c r="M33">
        <f t="shared" si="2"/>
        <v>1078215642</v>
      </c>
      <c r="N33">
        <f t="shared" si="3"/>
        <v>1.078215642</v>
      </c>
      <c r="O33">
        <f t="shared" si="4"/>
        <v>0</v>
      </c>
      <c r="P33">
        <f t="shared" si="5"/>
        <v>-1.078215642</v>
      </c>
      <c r="W33">
        <v>25.62</v>
      </c>
      <c r="X33">
        <f t="shared" si="6"/>
        <v>0.61</v>
      </c>
    </row>
    <row r="34" spans="1:24">
      <c r="A34" s="33">
        <v>37165</v>
      </c>
      <c r="B34">
        <v>157.20599999999999</v>
      </c>
      <c r="C34">
        <v>9</v>
      </c>
      <c r="D34">
        <v>185.09399999999999</v>
      </c>
      <c r="E34">
        <f t="shared" si="0"/>
        <v>378000</v>
      </c>
      <c r="K34">
        <v>8654.6450000000004</v>
      </c>
      <c r="L34">
        <f t="shared" si="1"/>
        <v>10904852700</v>
      </c>
      <c r="M34">
        <f t="shared" si="2"/>
        <v>1090485270</v>
      </c>
      <c r="N34">
        <f t="shared" si="3"/>
        <v>1.0904852700000001</v>
      </c>
      <c r="O34">
        <f t="shared" si="4"/>
        <v>0</v>
      </c>
      <c r="P34">
        <f t="shared" si="5"/>
        <v>-1.0904852700000001</v>
      </c>
      <c r="W34">
        <v>20.54</v>
      </c>
      <c r="X34">
        <f t="shared" si="6"/>
        <v>0.48904761904761901</v>
      </c>
    </row>
    <row r="35" spans="1:24">
      <c r="A35" s="34">
        <v>37196</v>
      </c>
      <c r="B35">
        <v>159.34800000000001</v>
      </c>
      <c r="C35">
        <v>13</v>
      </c>
      <c r="D35">
        <v>149.184</v>
      </c>
      <c r="E35">
        <f t="shared" si="0"/>
        <v>546000</v>
      </c>
      <c r="K35">
        <v>8676.7999999999993</v>
      </c>
      <c r="L35">
        <f t="shared" si="1"/>
        <v>10932767999.999998</v>
      </c>
      <c r="M35">
        <f t="shared" si="2"/>
        <v>1093276799.9999998</v>
      </c>
      <c r="N35">
        <f t="shared" si="3"/>
        <v>1.0932767999999997</v>
      </c>
      <c r="O35">
        <f t="shared" si="4"/>
        <v>0</v>
      </c>
      <c r="P35">
        <f t="shared" si="5"/>
        <v>-1.0932767999999997</v>
      </c>
      <c r="W35">
        <v>18.8</v>
      </c>
      <c r="X35">
        <f t="shared" si="6"/>
        <v>0.44761904761904764</v>
      </c>
    </row>
    <row r="36" spans="1:24">
      <c r="A36" s="35">
        <v>37226</v>
      </c>
      <c r="B36">
        <v>161.11199999999999</v>
      </c>
      <c r="C36">
        <v>16</v>
      </c>
      <c r="D36">
        <v>150.864</v>
      </c>
      <c r="E36">
        <f t="shared" si="0"/>
        <v>672000</v>
      </c>
      <c r="K36">
        <v>8585.1290000000008</v>
      </c>
      <c r="L36">
        <f t="shared" si="1"/>
        <v>10817262540.000002</v>
      </c>
      <c r="M36">
        <f t="shared" si="2"/>
        <v>1081726254.0000002</v>
      </c>
      <c r="N36">
        <f t="shared" si="3"/>
        <v>1.0817262540000003</v>
      </c>
      <c r="O36">
        <f t="shared" si="4"/>
        <v>0</v>
      </c>
      <c r="P36">
        <f t="shared" si="5"/>
        <v>-1.0817262540000003</v>
      </c>
      <c r="W36">
        <v>18.71</v>
      </c>
      <c r="X36">
        <f t="shared" si="6"/>
        <v>0.44547619047619047</v>
      </c>
    </row>
    <row r="37" spans="1:24">
      <c r="A37" s="36">
        <v>37257</v>
      </c>
      <c r="B37">
        <v>175.93799999999999</v>
      </c>
      <c r="C37">
        <v>69</v>
      </c>
      <c r="D37">
        <v>156.57599999999999</v>
      </c>
      <c r="E37">
        <f t="shared" si="0"/>
        <v>2898000</v>
      </c>
      <c r="K37">
        <v>8227.0650000000005</v>
      </c>
      <c r="L37">
        <f t="shared" si="1"/>
        <v>10366101900</v>
      </c>
      <c r="M37">
        <f t="shared" si="2"/>
        <v>1036610190</v>
      </c>
      <c r="N37">
        <f t="shared" si="3"/>
        <v>1.03661019</v>
      </c>
      <c r="O37">
        <f t="shared" si="4"/>
        <v>0</v>
      </c>
      <c r="P37">
        <f t="shared" si="5"/>
        <v>-1.03661019</v>
      </c>
      <c r="W37">
        <v>19.420000000000002</v>
      </c>
      <c r="X37">
        <f t="shared" si="6"/>
        <v>0.46238095238095245</v>
      </c>
    </row>
    <row r="38" spans="1:24">
      <c r="A38" s="37">
        <v>37288</v>
      </c>
      <c r="B38">
        <v>144.018</v>
      </c>
      <c r="C38">
        <v>17</v>
      </c>
      <c r="D38">
        <v>147.714</v>
      </c>
      <c r="E38">
        <f t="shared" si="0"/>
        <v>714000</v>
      </c>
      <c r="K38">
        <v>8606.8209999999999</v>
      </c>
      <c r="L38">
        <f t="shared" si="1"/>
        <v>10844594460</v>
      </c>
      <c r="M38">
        <f t="shared" si="2"/>
        <v>1084459446</v>
      </c>
      <c r="N38">
        <f t="shared" si="3"/>
        <v>1.0844594460000001</v>
      </c>
      <c r="O38">
        <f t="shared" si="4"/>
        <v>0</v>
      </c>
      <c r="P38">
        <f t="shared" si="5"/>
        <v>-1.0844594460000001</v>
      </c>
      <c r="W38">
        <v>20.28</v>
      </c>
      <c r="X38">
        <f t="shared" si="6"/>
        <v>0.48285714285714287</v>
      </c>
    </row>
    <row r="39" spans="1:24">
      <c r="A39" s="38">
        <v>37316</v>
      </c>
      <c r="B39">
        <v>166.65600000000001</v>
      </c>
      <c r="C39">
        <v>19</v>
      </c>
      <c r="D39">
        <v>128.226</v>
      </c>
      <c r="E39">
        <f t="shared" si="0"/>
        <v>798000</v>
      </c>
      <c r="K39">
        <v>8655.4840000000004</v>
      </c>
      <c r="L39">
        <f t="shared" si="1"/>
        <v>10905909840.000002</v>
      </c>
      <c r="M39">
        <f t="shared" si="2"/>
        <v>1090590984.0000002</v>
      </c>
      <c r="N39">
        <f t="shared" si="3"/>
        <v>1.0905909840000003</v>
      </c>
      <c r="O39">
        <f t="shared" si="4"/>
        <v>0</v>
      </c>
      <c r="P39">
        <f t="shared" si="5"/>
        <v>-1.0905909840000003</v>
      </c>
      <c r="W39">
        <v>23.7</v>
      </c>
      <c r="X39">
        <f t="shared" si="6"/>
        <v>0.56428571428571428</v>
      </c>
    </row>
    <row r="40" spans="1:24">
      <c r="A40" s="39">
        <v>37347</v>
      </c>
      <c r="B40">
        <v>159.096</v>
      </c>
      <c r="C40">
        <v>14</v>
      </c>
      <c r="D40">
        <v>152.88</v>
      </c>
      <c r="E40">
        <f t="shared" si="0"/>
        <v>588000</v>
      </c>
      <c r="K40">
        <v>8765.7000000000007</v>
      </c>
      <c r="L40">
        <f t="shared" si="1"/>
        <v>11044782000</v>
      </c>
      <c r="M40">
        <f t="shared" si="2"/>
        <v>1104478200</v>
      </c>
      <c r="N40">
        <f t="shared" si="3"/>
        <v>1.1044782</v>
      </c>
      <c r="O40">
        <f t="shared" si="4"/>
        <v>0</v>
      </c>
      <c r="P40">
        <f t="shared" si="5"/>
        <v>-1.1044782</v>
      </c>
      <c r="W40">
        <v>25.73</v>
      </c>
      <c r="X40">
        <f t="shared" si="6"/>
        <v>0.61261904761904762</v>
      </c>
    </row>
    <row r="41" spans="1:24">
      <c r="A41" s="40">
        <v>37377</v>
      </c>
      <c r="B41">
        <v>168.29400000000001</v>
      </c>
      <c r="C41">
        <v>10</v>
      </c>
      <c r="D41">
        <v>162.792</v>
      </c>
      <c r="E41">
        <f t="shared" si="0"/>
        <v>420000</v>
      </c>
      <c r="K41">
        <v>9078.4840000000004</v>
      </c>
      <c r="L41">
        <f t="shared" si="1"/>
        <v>11438889840</v>
      </c>
      <c r="M41">
        <f t="shared" si="2"/>
        <v>1143888984</v>
      </c>
      <c r="N41">
        <f t="shared" si="3"/>
        <v>1.1438889839999999</v>
      </c>
      <c r="O41">
        <f t="shared" si="4"/>
        <v>0</v>
      </c>
      <c r="P41">
        <f t="shared" si="5"/>
        <v>-1.1438889839999999</v>
      </c>
      <c r="W41">
        <v>25.35</v>
      </c>
      <c r="X41">
        <f t="shared" si="6"/>
        <v>0.60357142857142865</v>
      </c>
    </row>
    <row r="42" spans="1:24">
      <c r="A42" s="41">
        <v>37408</v>
      </c>
      <c r="B42">
        <v>155.61000000000001</v>
      </c>
      <c r="C42">
        <v>11</v>
      </c>
      <c r="D42">
        <v>147.92400000000001</v>
      </c>
      <c r="E42">
        <f t="shared" si="0"/>
        <v>462000</v>
      </c>
      <c r="K42">
        <v>9140.1329999999998</v>
      </c>
      <c r="L42">
        <f t="shared" si="1"/>
        <v>11516567580</v>
      </c>
      <c r="M42">
        <f t="shared" si="2"/>
        <v>1151656758</v>
      </c>
      <c r="N42">
        <f t="shared" si="3"/>
        <v>1.1516567579999999</v>
      </c>
      <c r="O42">
        <f t="shared" si="4"/>
        <v>0</v>
      </c>
      <c r="P42">
        <f t="shared" si="5"/>
        <v>-1.1516567579999999</v>
      </c>
      <c r="W42">
        <v>24.08</v>
      </c>
      <c r="X42">
        <f t="shared" si="6"/>
        <v>0.57333333333333325</v>
      </c>
    </row>
    <row r="43" spans="1:24">
      <c r="A43" s="42">
        <v>37438</v>
      </c>
      <c r="B43">
        <v>166.74</v>
      </c>
      <c r="C43">
        <v>13</v>
      </c>
      <c r="D43">
        <v>172.24199999999999</v>
      </c>
      <c r="E43">
        <f t="shared" si="0"/>
        <v>546000</v>
      </c>
      <c r="K43">
        <v>9143.2260000000006</v>
      </c>
      <c r="L43">
        <f t="shared" si="1"/>
        <v>11520464760</v>
      </c>
      <c r="M43">
        <f t="shared" si="2"/>
        <v>1152046476</v>
      </c>
      <c r="N43">
        <f t="shared" si="3"/>
        <v>1.152046476</v>
      </c>
      <c r="O43">
        <f t="shared" si="4"/>
        <v>0</v>
      </c>
      <c r="P43">
        <f t="shared" si="5"/>
        <v>-1.152046476</v>
      </c>
      <c r="W43">
        <v>25.74</v>
      </c>
      <c r="X43">
        <f t="shared" si="6"/>
        <v>0.61285714285714277</v>
      </c>
    </row>
    <row r="44" spans="1:24">
      <c r="A44" s="43">
        <v>37469</v>
      </c>
      <c r="B44">
        <v>176.52600000000001</v>
      </c>
      <c r="C44">
        <v>12</v>
      </c>
      <c r="D44">
        <v>171.066</v>
      </c>
      <c r="E44">
        <f t="shared" si="0"/>
        <v>504000</v>
      </c>
      <c r="K44">
        <v>9312.5159999999996</v>
      </c>
      <c r="L44">
        <f t="shared" si="1"/>
        <v>11733770160</v>
      </c>
      <c r="M44">
        <f t="shared" si="2"/>
        <v>1173377016</v>
      </c>
      <c r="N44">
        <f t="shared" si="3"/>
        <v>1.1733770160000001</v>
      </c>
      <c r="O44">
        <f t="shared" si="4"/>
        <v>0</v>
      </c>
      <c r="P44">
        <f t="shared" si="5"/>
        <v>-1.1733770160000001</v>
      </c>
      <c r="W44">
        <v>26.65</v>
      </c>
      <c r="X44">
        <f t="shared" si="6"/>
        <v>0.63452380952380949</v>
      </c>
    </row>
    <row r="45" spans="1:24">
      <c r="A45" s="44">
        <v>37500</v>
      </c>
      <c r="B45">
        <v>182.364</v>
      </c>
      <c r="C45">
        <v>13</v>
      </c>
      <c r="D45">
        <v>171.44399999999999</v>
      </c>
      <c r="E45">
        <f t="shared" si="0"/>
        <v>546000</v>
      </c>
      <c r="K45">
        <v>8686.5329999999994</v>
      </c>
      <c r="L45">
        <f t="shared" si="1"/>
        <v>10945031580</v>
      </c>
      <c r="M45">
        <f t="shared" si="2"/>
        <v>1094503158</v>
      </c>
      <c r="N45">
        <f t="shared" si="3"/>
        <v>1.094503158</v>
      </c>
      <c r="O45">
        <f t="shared" si="4"/>
        <v>0</v>
      </c>
      <c r="P45">
        <f t="shared" si="5"/>
        <v>-1.094503158</v>
      </c>
      <c r="W45">
        <v>28.4</v>
      </c>
      <c r="X45">
        <f t="shared" si="6"/>
        <v>0.67619047619047612</v>
      </c>
    </row>
    <row r="46" spans="1:24">
      <c r="A46" s="45">
        <v>37530</v>
      </c>
      <c r="B46">
        <v>207.43799999999999</v>
      </c>
      <c r="C46">
        <v>12</v>
      </c>
      <c r="D46">
        <v>206.05199999999999</v>
      </c>
      <c r="E46">
        <f t="shared" si="0"/>
        <v>504000</v>
      </c>
      <c r="K46">
        <v>8813.7420000000002</v>
      </c>
      <c r="L46">
        <f t="shared" si="1"/>
        <v>11105314920</v>
      </c>
      <c r="M46">
        <f t="shared" si="2"/>
        <v>1110531492</v>
      </c>
      <c r="N46">
        <f t="shared" si="3"/>
        <v>1.110531492</v>
      </c>
      <c r="O46">
        <f t="shared" si="4"/>
        <v>0</v>
      </c>
      <c r="P46">
        <f t="shared" si="5"/>
        <v>-1.110531492</v>
      </c>
      <c r="W46">
        <v>27.54</v>
      </c>
      <c r="X46">
        <f t="shared" si="6"/>
        <v>0.65571428571428569</v>
      </c>
    </row>
    <row r="47" spans="1:24">
      <c r="A47" s="46">
        <v>37561</v>
      </c>
      <c r="B47">
        <v>208.53</v>
      </c>
      <c r="C47">
        <v>105</v>
      </c>
      <c r="D47">
        <v>234.822</v>
      </c>
      <c r="E47">
        <f t="shared" si="0"/>
        <v>4410000</v>
      </c>
      <c r="K47">
        <v>8828.6</v>
      </c>
      <c r="L47">
        <f t="shared" si="1"/>
        <v>11124036000</v>
      </c>
      <c r="M47">
        <f t="shared" si="2"/>
        <v>1112403600</v>
      </c>
      <c r="N47">
        <f t="shared" si="3"/>
        <v>1.1124035999999999</v>
      </c>
      <c r="O47">
        <f t="shared" si="4"/>
        <v>0</v>
      </c>
      <c r="P47">
        <f t="shared" si="5"/>
        <v>-1.1124035999999999</v>
      </c>
      <c r="W47">
        <v>24.34</v>
      </c>
      <c r="X47">
        <f t="shared" si="6"/>
        <v>0.57952380952380955</v>
      </c>
    </row>
    <row r="48" spans="1:24">
      <c r="A48" s="47">
        <v>37591</v>
      </c>
      <c r="B48">
        <v>228.94200000000001</v>
      </c>
      <c r="C48">
        <v>11</v>
      </c>
      <c r="D48">
        <v>221.38200000000001</v>
      </c>
      <c r="E48">
        <f t="shared" si="0"/>
        <v>462000</v>
      </c>
      <c r="K48">
        <v>8893.3870000000006</v>
      </c>
      <c r="L48">
        <f t="shared" si="1"/>
        <v>11205667620.000002</v>
      </c>
      <c r="M48">
        <f t="shared" si="2"/>
        <v>1120566762.0000002</v>
      </c>
      <c r="N48">
        <f t="shared" si="3"/>
        <v>1.1205667620000002</v>
      </c>
      <c r="O48">
        <f t="shared" si="4"/>
        <v>0</v>
      </c>
      <c r="P48">
        <f t="shared" si="5"/>
        <v>-1.1205667620000002</v>
      </c>
      <c r="W48">
        <v>28.33</v>
      </c>
      <c r="X48">
        <f t="shared" si="6"/>
        <v>0.67452380952380953</v>
      </c>
    </row>
    <row r="49" spans="1:24">
      <c r="A49" s="48">
        <v>37622</v>
      </c>
      <c r="B49">
        <v>230.874</v>
      </c>
      <c r="C49">
        <v>54</v>
      </c>
      <c r="D49">
        <v>202.35599999999999</v>
      </c>
      <c r="E49">
        <f t="shared" si="0"/>
        <v>2268000</v>
      </c>
      <c r="K49">
        <v>8413.5159999999996</v>
      </c>
      <c r="L49">
        <f t="shared" si="1"/>
        <v>10601030159.999998</v>
      </c>
      <c r="M49">
        <f t="shared" si="2"/>
        <v>1060103015.9999999</v>
      </c>
      <c r="N49">
        <f t="shared" si="3"/>
        <v>1.0601030159999998</v>
      </c>
      <c r="O49">
        <f t="shared" si="4"/>
        <v>0</v>
      </c>
      <c r="P49">
        <f t="shared" si="5"/>
        <v>-1.0601030159999998</v>
      </c>
      <c r="W49">
        <v>31.18</v>
      </c>
      <c r="X49">
        <f t="shared" si="6"/>
        <v>0.74238095238095236</v>
      </c>
    </row>
    <row r="50" spans="1:24">
      <c r="A50" s="49">
        <v>37653</v>
      </c>
      <c r="B50">
        <v>198.828</v>
      </c>
      <c r="C50">
        <v>8</v>
      </c>
      <c r="D50">
        <v>240.744</v>
      </c>
      <c r="E50">
        <f t="shared" si="0"/>
        <v>336000</v>
      </c>
      <c r="K50">
        <v>8525.4639999999999</v>
      </c>
      <c r="L50">
        <f t="shared" si="1"/>
        <v>10742084639.999998</v>
      </c>
      <c r="M50">
        <f t="shared" si="2"/>
        <v>1074208463.9999998</v>
      </c>
      <c r="N50">
        <f t="shared" si="3"/>
        <v>1.0742084639999998</v>
      </c>
      <c r="O50">
        <f t="shared" si="4"/>
        <v>0</v>
      </c>
      <c r="P50">
        <f t="shared" si="5"/>
        <v>-1.0742084639999998</v>
      </c>
      <c r="W50">
        <v>32.770000000000003</v>
      </c>
      <c r="X50">
        <f t="shared" si="6"/>
        <v>0.78023809523809529</v>
      </c>
    </row>
    <row r="51" spans="1:24">
      <c r="A51" s="50">
        <v>37681</v>
      </c>
      <c r="B51">
        <v>228.06</v>
      </c>
      <c r="C51">
        <v>9</v>
      </c>
      <c r="D51">
        <v>202.98599999999999</v>
      </c>
      <c r="E51">
        <f t="shared" si="0"/>
        <v>378000</v>
      </c>
      <c r="K51">
        <v>8601.6769999999997</v>
      </c>
      <c r="L51">
        <f t="shared" si="1"/>
        <v>10838113020</v>
      </c>
      <c r="M51">
        <f t="shared" si="2"/>
        <v>1083811302</v>
      </c>
      <c r="N51">
        <f t="shared" si="3"/>
        <v>1.083811302</v>
      </c>
      <c r="O51">
        <f t="shared" si="4"/>
        <v>0</v>
      </c>
      <c r="P51">
        <f t="shared" si="5"/>
        <v>-1.083811302</v>
      </c>
      <c r="W51">
        <v>30.61</v>
      </c>
      <c r="X51">
        <f t="shared" si="6"/>
        <v>0.7288095238095238</v>
      </c>
    </row>
    <row r="52" spans="1:24">
      <c r="A52" s="51">
        <v>37712</v>
      </c>
      <c r="B52">
        <v>226.12799999999999</v>
      </c>
      <c r="C52">
        <v>54</v>
      </c>
      <c r="D52">
        <v>229.27799999999999</v>
      </c>
      <c r="E52">
        <f t="shared" si="0"/>
        <v>2268000</v>
      </c>
      <c r="K52">
        <v>8838.0329999999994</v>
      </c>
      <c r="L52">
        <f t="shared" si="1"/>
        <v>11135921580</v>
      </c>
      <c r="M52">
        <f t="shared" si="2"/>
        <v>1113592158</v>
      </c>
      <c r="N52">
        <f t="shared" si="3"/>
        <v>1.1135921580000001</v>
      </c>
      <c r="O52">
        <f t="shared" si="4"/>
        <v>0</v>
      </c>
      <c r="P52">
        <f t="shared" si="5"/>
        <v>-1.1135921580000001</v>
      </c>
      <c r="W52">
        <v>25</v>
      </c>
      <c r="X52">
        <f t="shared" si="6"/>
        <v>0.59523809523809523</v>
      </c>
    </row>
    <row r="53" spans="1:24">
      <c r="A53" s="52">
        <v>37742</v>
      </c>
      <c r="B53">
        <v>227.892</v>
      </c>
      <c r="C53">
        <v>11</v>
      </c>
      <c r="D53">
        <v>229.23599999999999</v>
      </c>
      <c r="E53">
        <f t="shared" si="0"/>
        <v>462000</v>
      </c>
      <c r="K53">
        <v>9041.7420000000002</v>
      </c>
      <c r="L53">
        <f t="shared" si="1"/>
        <v>11392594920</v>
      </c>
      <c r="M53">
        <f t="shared" si="2"/>
        <v>1139259492</v>
      </c>
      <c r="N53">
        <f t="shared" si="3"/>
        <v>1.1392594920000001</v>
      </c>
      <c r="O53">
        <f t="shared" si="4"/>
        <v>0</v>
      </c>
      <c r="P53">
        <f t="shared" si="5"/>
        <v>-1.1392594920000001</v>
      </c>
      <c r="W53">
        <v>25.86</v>
      </c>
      <c r="X53">
        <f t="shared" si="6"/>
        <v>0.61571428571428566</v>
      </c>
    </row>
    <row r="54" spans="1:24">
      <c r="A54" s="53">
        <v>37773</v>
      </c>
      <c r="B54">
        <v>228.48</v>
      </c>
      <c r="C54">
        <v>8</v>
      </c>
      <c r="D54">
        <v>218.48400000000001</v>
      </c>
      <c r="E54">
        <f t="shared" si="0"/>
        <v>336000</v>
      </c>
      <c r="K54">
        <v>9170.1669999999995</v>
      </c>
      <c r="L54">
        <f t="shared" si="1"/>
        <v>11554410420</v>
      </c>
      <c r="M54">
        <f t="shared" si="2"/>
        <v>1155441042</v>
      </c>
      <c r="N54">
        <f t="shared" si="3"/>
        <v>1.1554410420000001</v>
      </c>
      <c r="O54">
        <f t="shared" si="4"/>
        <v>0</v>
      </c>
      <c r="P54">
        <f t="shared" si="5"/>
        <v>-1.1554410420000001</v>
      </c>
      <c r="W54">
        <v>27.65</v>
      </c>
      <c r="X54">
        <f t="shared" si="6"/>
        <v>0.65833333333333333</v>
      </c>
    </row>
    <row r="55" spans="1:24">
      <c r="A55" s="54">
        <v>37803</v>
      </c>
      <c r="B55">
        <v>232.21799999999999</v>
      </c>
      <c r="C55">
        <v>10</v>
      </c>
      <c r="D55">
        <v>223.31399999999999</v>
      </c>
      <c r="E55">
        <f t="shared" si="0"/>
        <v>420000</v>
      </c>
      <c r="K55">
        <v>9191.6769999999997</v>
      </c>
      <c r="L55">
        <f t="shared" si="1"/>
        <v>11581513020</v>
      </c>
      <c r="M55">
        <f t="shared" si="2"/>
        <v>1158151302</v>
      </c>
      <c r="N55">
        <f t="shared" si="3"/>
        <v>1.158151302</v>
      </c>
      <c r="O55">
        <f t="shared" si="4"/>
        <v>0</v>
      </c>
      <c r="P55">
        <f t="shared" si="5"/>
        <v>-1.158151302</v>
      </c>
      <c r="W55">
        <v>28.35</v>
      </c>
      <c r="X55">
        <f t="shared" si="6"/>
        <v>0.67500000000000004</v>
      </c>
    </row>
    <row r="56" spans="1:24">
      <c r="A56" s="55">
        <v>37834</v>
      </c>
      <c r="B56">
        <v>234.738</v>
      </c>
      <c r="C56">
        <v>12</v>
      </c>
      <c r="D56">
        <v>244.94399999999999</v>
      </c>
      <c r="E56">
        <f t="shared" si="0"/>
        <v>504000</v>
      </c>
      <c r="K56">
        <v>9411.4519999999993</v>
      </c>
      <c r="L56">
        <f t="shared" si="1"/>
        <v>11858429520</v>
      </c>
      <c r="M56">
        <f t="shared" si="2"/>
        <v>1185842952</v>
      </c>
      <c r="N56">
        <f t="shared" si="3"/>
        <v>1.185842952</v>
      </c>
      <c r="O56">
        <f t="shared" si="4"/>
        <v>0</v>
      </c>
      <c r="P56">
        <f t="shared" si="5"/>
        <v>-1.185842952</v>
      </c>
      <c r="W56">
        <v>29.89</v>
      </c>
      <c r="X56">
        <f t="shared" si="6"/>
        <v>0.71166666666666667</v>
      </c>
    </row>
    <row r="57" spans="1:24">
      <c r="A57" s="56">
        <v>37865</v>
      </c>
      <c r="B57">
        <v>238.77</v>
      </c>
      <c r="C57">
        <v>11</v>
      </c>
      <c r="D57">
        <v>217.72800000000001</v>
      </c>
      <c r="E57">
        <f t="shared" si="0"/>
        <v>462000</v>
      </c>
      <c r="K57">
        <v>8925.8330000000005</v>
      </c>
      <c r="L57">
        <f t="shared" si="1"/>
        <v>11246549580</v>
      </c>
      <c r="M57">
        <f t="shared" si="2"/>
        <v>1124654958</v>
      </c>
      <c r="N57">
        <f t="shared" si="3"/>
        <v>1.124654958</v>
      </c>
      <c r="O57">
        <f t="shared" si="4"/>
        <v>0</v>
      </c>
      <c r="P57">
        <f t="shared" si="5"/>
        <v>-1.124654958</v>
      </c>
      <c r="W57">
        <v>27.11</v>
      </c>
      <c r="X57">
        <f t="shared" si="6"/>
        <v>0.64547619047619043</v>
      </c>
    </row>
    <row r="58" spans="1:24">
      <c r="A58" s="57">
        <v>37895</v>
      </c>
      <c r="B58">
        <v>244.81800000000001</v>
      </c>
      <c r="C58">
        <v>9</v>
      </c>
      <c r="D58">
        <v>247.506</v>
      </c>
      <c r="E58">
        <f t="shared" si="0"/>
        <v>378000</v>
      </c>
      <c r="K58">
        <v>9107.6129999999994</v>
      </c>
      <c r="L58">
        <f t="shared" si="1"/>
        <v>11475592379.999998</v>
      </c>
      <c r="M58">
        <f t="shared" si="2"/>
        <v>1147559237.9999998</v>
      </c>
      <c r="N58">
        <f t="shared" si="3"/>
        <v>1.1475592379999997</v>
      </c>
      <c r="O58">
        <f t="shared" si="4"/>
        <v>0</v>
      </c>
      <c r="P58">
        <f t="shared" si="5"/>
        <v>-1.1475592379999997</v>
      </c>
      <c r="W58">
        <v>29.61</v>
      </c>
      <c r="X58">
        <f t="shared" si="6"/>
        <v>0.70499999999999996</v>
      </c>
    </row>
    <row r="59" spans="1:24">
      <c r="A59" s="58">
        <v>37926</v>
      </c>
      <c r="B59">
        <v>243.852</v>
      </c>
      <c r="C59">
        <v>101</v>
      </c>
      <c r="D59">
        <v>278.71199999999999</v>
      </c>
      <c r="E59">
        <f t="shared" si="0"/>
        <v>4242000</v>
      </c>
      <c r="K59">
        <v>8945.5329999999994</v>
      </c>
      <c r="L59">
        <f t="shared" si="1"/>
        <v>11271371580</v>
      </c>
      <c r="M59">
        <f t="shared" si="2"/>
        <v>1127137158</v>
      </c>
      <c r="N59">
        <f t="shared" si="3"/>
        <v>1.127137158</v>
      </c>
      <c r="O59">
        <f t="shared" si="4"/>
        <v>0</v>
      </c>
      <c r="P59">
        <f t="shared" si="5"/>
        <v>-1.127137158</v>
      </c>
      <c r="W59">
        <v>28.75</v>
      </c>
      <c r="X59">
        <f t="shared" si="6"/>
        <v>0.68452380952380953</v>
      </c>
    </row>
    <row r="60" spans="1:24">
      <c r="A60" s="59">
        <v>37956</v>
      </c>
      <c r="B60">
        <v>269.76600000000002</v>
      </c>
      <c r="C60">
        <v>5</v>
      </c>
      <c r="D60">
        <v>290.72399999999999</v>
      </c>
      <c r="E60">
        <f t="shared" si="0"/>
        <v>210000</v>
      </c>
      <c r="K60">
        <v>9010.9349999999995</v>
      </c>
      <c r="L60">
        <f t="shared" si="1"/>
        <v>11353778100</v>
      </c>
      <c r="M60">
        <f t="shared" si="2"/>
        <v>1135377810</v>
      </c>
      <c r="N60">
        <f t="shared" si="3"/>
        <v>1.13537781</v>
      </c>
      <c r="O60">
        <f t="shared" si="4"/>
        <v>0</v>
      </c>
      <c r="P60">
        <f t="shared" si="5"/>
        <v>-1.13537781</v>
      </c>
      <c r="W60">
        <v>29.81</v>
      </c>
      <c r="X60">
        <f t="shared" si="6"/>
        <v>0.70976190476190471</v>
      </c>
    </row>
    <row r="61" spans="1:24">
      <c r="A61" s="60">
        <v>37987</v>
      </c>
      <c r="B61">
        <v>275.142</v>
      </c>
      <c r="C61">
        <v>109</v>
      </c>
      <c r="D61">
        <v>285.93599999999998</v>
      </c>
      <c r="E61">
        <f t="shared" si="0"/>
        <v>4578000</v>
      </c>
      <c r="K61">
        <v>8705</v>
      </c>
      <c r="L61">
        <f t="shared" si="1"/>
        <v>10968300000</v>
      </c>
      <c r="M61">
        <f t="shared" si="2"/>
        <v>1096830000</v>
      </c>
      <c r="N61">
        <f t="shared" si="3"/>
        <v>1.09683</v>
      </c>
      <c r="O61">
        <f t="shared" si="4"/>
        <v>0</v>
      </c>
      <c r="P61">
        <f t="shared" si="5"/>
        <v>-1.09683</v>
      </c>
      <c r="W61">
        <v>31.28</v>
      </c>
      <c r="X61">
        <f t="shared" si="6"/>
        <v>0.74476190476190474</v>
      </c>
    </row>
    <row r="62" spans="1:24">
      <c r="A62" s="61">
        <v>38018</v>
      </c>
      <c r="B62">
        <v>258.51</v>
      </c>
      <c r="C62">
        <v>157</v>
      </c>
      <c r="D62">
        <v>280.26600000000002</v>
      </c>
      <c r="E62">
        <f t="shared" si="0"/>
        <v>6594000</v>
      </c>
      <c r="K62">
        <v>8837.5169999999998</v>
      </c>
      <c r="L62">
        <f t="shared" si="1"/>
        <v>11135271420</v>
      </c>
      <c r="M62">
        <f t="shared" si="2"/>
        <v>1113527142</v>
      </c>
      <c r="N62">
        <f t="shared" si="3"/>
        <v>1.1135271419999999</v>
      </c>
      <c r="O62">
        <f t="shared" si="4"/>
        <v>0</v>
      </c>
      <c r="P62">
        <f t="shared" si="5"/>
        <v>-1.1135271419999999</v>
      </c>
      <c r="W62">
        <v>30.86</v>
      </c>
      <c r="X62">
        <f t="shared" si="6"/>
        <v>0.73476190476190473</v>
      </c>
    </row>
    <row r="63" spans="1:24">
      <c r="A63" s="62">
        <v>38047</v>
      </c>
      <c r="B63">
        <v>279.21600000000001</v>
      </c>
      <c r="C63">
        <v>143</v>
      </c>
      <c r="D63">
        <v>280.64400000000001</v>
      </c>
      <c r="E63">
        <f t="shared" si="0"/>
        <v>6006000</v>
      </c>
      <c r="K63">
        <v>9024.0319999999992</v>
      </c>
      <c r="L63">
        <f t="shared" si="1"/>
        <v>11370280319.999998</v>
      </c>
      <c r="M63">
        <f t="shared" si="2"/>
        <v>1137028031.9999998</v>
      </c>
      <c r="N63">
        <f t="shared" si="3"/>
        <v>1.1370280319999997</v>
      </c>
      <c r="O63">
        <f t="shared" si="4"/>
        <v>0</v>
      </c>
      <c r="P63">
        <f t="shared" si="5"/>
        <v>-1.1370280319999997</v>
      </c>
      <c r="W63">
        <v>33.630000000000003</v>
      </c>
      <c r="X63">
        <f t="shared" si="6"/>
        <v>0.80071428571428582</v>
      </c>
    </row>
    <row r="64" spans="1:24">
      <c r="A64" s="63">
        <v>38078</v>
      </c>
      <c r="B64">
        <v>274.05</v>
      </c>
      <c r="C64">
        <v>181</v>
      </c>
      <c r="D64">
        <v>287.74200000000002</v>
      </c>
      <c r="E64">
        <f t="shared" si="0"/>
        <v>7602000</v>
      </c>
      <c r="K64">
        <v>9125.9</v>
      </c>
      <c r="L64">
        <f t="shared" si="1"/>
        <v>11498634000</v>
      </c>
      <c r="M64">
        <f t="shared" si="2"/>
        <v>1149863400</v>
      </c>
      <c r="N64">
        <f t="shared" si="3"/>
        <v>1.1498634000000001</v>
      </c>
      <c r="O64">
        <f t="shared" si="4"/>
        <v>0</v>
      </c>
      <c r="P64">
        <f t="shared" si="5"/>
        <v>-1.1498634000000001</v>
      </c>
      <c r="W64">
        <v>33.590000000000003</v>
      </c>
      <c r="X64">
        <f t="shared" si="6"/>
        <v>0.7997619047619049</v>
      </c>
    </row>
    <row r="65" spans="1:24">
      <c r="A65" s="64">
        <v>38108</v>
      </c>
      <c r="B65">
        <v>287.99400000000003</v>
      </c>
      <c r="C65">
        <v>545</v>
      </c>
      <c r="D65">
        <v>295.63799999999998</v>
      </c>
      <c r="E65">
        <f t="shared" si="0"/>
        <v>22890000</v>
      </c>
      <c r="K65">
        <v>9179.4189999999999</v>
      </c>
      <c r="L65">
        <f t="shared" si="1"/>
        <v>11566067940</v>
      </c>
      <c r="M65">
        <f t="shared" si="2"/>
        <v>1156606794</v>
      </c>
      <c r="N65">
        <f t="shared" si="3"/>
        <v>1.156606794</v>
      </c>
      <c r="O65">
        <f t="shared" si="4"/>
        <v>0</v>
      </c>
      <c r="P65">
        <f t="shared" si="5"/>
        <v>-1.156606794</v>
      </c>
      <c r="W65">
        <v>37.57</v>
      </c>
      <c r="X65">
        <f t="shared" si="6"/>
        <v>0.8945238095238095</v>
      </c>
    </row>
    <row r="66" spans="1:24">
      <c r="A66" s="65">
        <v>38139</v>
      </c>
      <c r="B66">
        <v>279.21600000000001</v>
      </c>
      <c r="C66">
        <v>337</v>
      </c>
      <c r="D66">
        <v>312.31200000000001</v>
      </c>
      <c r="E66">
        <f t="shared" si="0"/>
        <v>14154000</v>
      </c>
      <c r="K66">
        <v>9321.7999999999993</v>
      </c>
      <c r="L66">
        <f t="shared" si="1"/>
        <v>11745468000</v>
      </c>
      <c r="M66">
        <f t="shared" si="2"/>
        <v>1174546800</v>
      </c>
      <c r="N66">
        <f t="shared" si="3"/>
        <v>1.1745467999999999</v>
      </c>
      <c r="O66">
        <f t="shared" si="4"/>
        <v>0</v>
      </c>
      <c r="P66">
        <f t="shared" si="5"/>
        <v>-1.1745467999999999</v>
      </c>
      <c r="W66">
        <v>35.18</v>
      </c>
      <c r="X66">
        <f t="shared" si="6"/>
        <v>0.8376190476190476</v>
      </c>
    </row>
    <row r="67" spans="1:24">
      <c r="A67" s="66">
        <v>38169</v>
      </c>
      <c r="B67">
        <v>283.45800000000003</v>
      </c>
      <c r="C67">
        <v>681</v>
      </c>
      <c r="D67">
        <v>285.76799999999997</v>
      </c>
      <c r="E67">
        <f t="shared" si="0"/>
        <v>28602000</v>
      </c>
      <c r="K67">
        <v>9357.4519999999993</v>
      </c>
      <c r="L67">
        <f t="shared" si="1"/>
        <v>11790389520</v>
      </c>
      <c r="M67">
        <f t="shared" si="2"/>
        <v>1179038952</v>
      </c>
      <c r="N67">
        <f t="shared" si="3"/>
        <v>1.179038952</v>
      </c>
      <c r="O67">
        <f t="shared" si="4"/>
        <v>0</v>
      </c>
      <c r="P67">
        <f t="shared" si="5"/>
        <v>-1.179038952</v>
      </c>
      <c r="W67">
        <v>38.22</v>
      </c>
      <c r="X67">
        <f t="shared" si="6"/>
        <v>0.90999999999999992</v>
      </c>
    </row>
    <row r="68" spans="1:24">
      <c r="A68" s="67">
        <v>38200</v>
      </c>
      <c r="B68">
        <v>293.03399999999999</v>
      </c>
      <c r="C68">
        <v>398</v>
      </c>
      <c r="D68">
        <v>293.11799999999999</v>
      </c>
      <c r="E68">
        <f t="shared" si="0"/>
        <v>16716000</v>
      </c>
      <c r="K68">
        <v>9326.6129999999994</v>
      </c>
      <c r="L68">
        <f t="shared" si="1"/>
        <v>11751532379.999998</v>
      </c>
      <c r="M68">
        <f t="shared" si="2"/>
        <v>1175153237.9999998</v>
      </c>
      <c r="N68">
        <f t="shared" si="3"/>
        <v>1.1751532379999998</v>
      </c>
      <c r="O68">
        <f t="shared" si="4"/>
        <v>0</v>
      </c>
      <c r="P68">
        <f t="shared" si="5"/>
        <v>-1.1751532379999998</v>
      </c>
      <c r="W68">
        <v>42.74</v>
      </c>
      <c r="X68">
        <f t="shared" si="6"/>
        <v>1.0176190476190476</v>
      </c>
    </row>
    <row r="69" spans="1:24">
      <c r="A69" s="68">
        <v>38231</v>
      </c>
      <c r="B69">
        <v>284.17200000000003</v>
      </c>
      <c r="C69">
        <v>518</v>
      </c>
      <c r="D69">
        <v>294.42</v>
      </c>
      <c r="E69">
        <f t="shared" si="0"/>
        <v>21756000</v>
      </c>
      <c r="K69">
        <v>9015.4670000000006</v>
      </c>
      <c r="L69">
        <f t="shared" si="1"/>
        <v>11359488420</v>
      </c>
      <c r="M69">
        <f t="shared" si="2"/>
        <v>1135948842</v>
      </c>
      <c r="N69">
        <f t="shared" si="3"/>
        <v>1.1359488419999999</v>
      </c>
      <c r="O69">
        <f t="shared" si="4"/>
        <v>0</v>
      </c>
      <c r="P69">
        <f t="shared" si="5"/>
        <v>-1.1359488419999999</v>
      </c>
      <c r="W69">
        <v>43.2</v>
      </c>
      <c r="X69">
        <f t="shared" si="6"/>
        <v>1.0285714285714287</v>
      </c>
    </row>
    <row r="70" spans="1:24">
      <c r="A70" s="69">
        <v>38261</v>
      </c>
      <c r="B70">
        <v>294.29399999999998</v>
      </c>
      <c r="C70">
        <v>380</v>
      </c>
      <c r="D70">
        <v>309.28800000000001</v>
      </c>
      <c r="E70">
        <f t="shared" si="0"/>
        <v>15960000</v>
      </c>
      <c r="K70">
        <v>9096.8389999999999</v>
      </c>
      <c r="L70">
        <f t="shared" si="1"/>
        <v>11462017140</v>
      </c>
      <c r="M70">
        <f t="shared" si="2"/>
        <v>1146201714</v>
      </c>
      <c r="N70">
        <f t="shared" si="3"/>
        <v>1.146201714</v>
      </c>
      <c r="O70">
        <f t="shared" si="4"/>
        <v>0</v>
      </c>
      <c r="P70">
        <f t="shared" si="5"/>
        <v>-1.146201714</v>
      </c>
      <c r="W70">
        <v>49.78</v>
      </c>
      <c r="X70">
        <f t="shared" si="6"/>
        <v>1.1852380952380952</v>
      </c>
    </row>
    <row r="71" spans="1:24">
      <c r="A71" s="70">
        <v>38292</v>
      </c>
      <c r="B71">
        <v>291.73200000000003</v>
      </c>
      <c r="C71">
        <v>12</v>
      </c>
      <c r="D71">
        <v>302.73599999999999</v>
      </c>
      <c r="E71">
        <f t="shared" si="0"/>
        <v>504000</v>
      </c>
      <c r="K71">
        <v>9055.1329999999998</v>
      </c>
      <c r="L71">
        <f t="shared" si="1"/>
        <v>11409467580</v>
      </c>
      <c r="M71">
        <f t="shared" si="2"/>
        <v>1140946758</v>
      </c>
      <c r="N71">
        <f t="shared" si="3"/>
        <v>1.1409467579999999</v>
      </c>
      <c r="O71">
        <f t="shared" si="4"/>
        <v>0</v>
      </c>
      <c r="P71">
        <f t="shared" si="5"/>
        <v>-1.1409467579999999</v>
      </c>
      <c r="W71">
        <v>43.11</v>
      </c>
      <c r="X71">
        <f t="shared" si="6"/>
        <v>1.0264285714285715</v>
      </c>
    </row>
    <row r="72" spans="1:24">
      <c r="A72" s="71">
        <v>38322</v>
      </c>
      <c r="B72">
        <v>303.61799999999999</v>
      </c>
      <c r="C72">
        <v>81</v>
      </c>
      <c r="D72">
        <v>324.32400000000001</v>
      </c>
      <c r="E72">
        <f t="shared" si="0"/>
        <v>3402000</v>
      </c>
      <c r="K72">
        <v>9205.5480000000007</v>
      </c>
      <c r="L72">
        <f t="shared" si="1"/>
        <v>11598990480</v>
      </c>
      <c r="M72">
        <f t="shared" si="2"/>
        <v>1159899048</v>
      </c>
      <c r="N72">
        <f t="shared" si="3"/>
        <v>1.159899048</v>
      </c>
      <c r="O72">
        <f t="shared" si="4"/>
        <v>0</v>
      </c>
      <c r="P72">
        <f t="shared" si="5"/>
        <v>-1.159899048</v>
      </c>
      <c r="W72">
        <v>39.6</v>
      </c>
      <c r="X72">
        <f t="shared" si="6"/>
        <v>0.94285714285714284</v>
      </c>
    </row>
    <row r="73" spans="1:24">
      <c r="A73" s="72">
        <v>38353</v>
      </c>
      <c r="B73">
        <v>313.36200000000002</v>
      </c>
      <c r="C73">
        <v>392</v>
      </c>
      <c r="D73">
        <v>323.94600000000003</v>
      </c>
      <c r="E73">
        <f t="shared" si="0"/>
        <v>16464000</v>
      </c>
      <c r="K73">
        <v>8812.5779999999995</v>
      </c>
      <c r="L73">
        <f t="shared" si="1"/>
        <v>11103848279.999998</v>
      </c>
      <c r="M73">
        <f t="shared" si="2"/>
        <v>1110384827.9999998</v>
      </c>
      <c r="N73">
        <f t="shared" si="3"/>
        <v>1.1103848279999997</v>
      </c>
      <c r="O73">
        <f t="shared" si="4"/>
        <v>0</v>
      </c>
      <c r="P73">
        <f t="shared" si="5"/>
        <v>-1.1103848279999997</v>
      </c>
      <c r="W73">
        <v>44.51</v>
      </c>
      <c r="X73">
        <f t="shared" si="6"/>
        <v>1.0597619047619047</v>
      </c>
    </row>
    <row r="74" spans="1:24">
      <c r="A74" s="73">
        <v>38384</v>
      </c>
      <c r="B74">
        <v>287.57400000000001</v>
      </c>
      <c r="C74">
        <v>13</v>
      </c>
      <c r="D74">
        <v>283.12200000000001</v>
      </c>
      <c r="E74">
        <f t="shared" si="0"/>
        <v>546000</v>
      </c>
      <c r="K74">
        <v>8861.4240000000009</v>
      </c>
      <c r="L74">
        <f t="shared" si="1"/>
        <v>11165394240.000002</v>
      </c>
      <c r="M74">
        <f t="shared" si="2"/>
        <v>1116539424.0000002</v>
      </c>
      <c r="N74">
        <f t="shared" si="3"/>
        <v>1.1165394240000002</v>
      </c>
      <c r="O74">
        <f t="shared" si="4"/>
        <v>0</v>
      </c>
      <c r="P74">
        <f t="shared" si="5"/>
        <v>-1.1165394240000002</v>
      </c>
      <c r="W74">
        <v>45.48</v>
      </c>
      <c r="X74">
        <f t="shared" si="6"/>
        <v>1.0828571428571427</v>
      </c>
    </row>
    <row r="75" spans="1:24">
      <c r="A75" s="74">
        <v>38412</v>
      </c>
      <c r="B75">
        <v>316.26</v>
      </c>
      <c r="C75">
        <v>206</v>
      </c>
      <c r="D75">
        <v>310.464</v>
      </c>
      <c r="E75">
        <f t="shared" si="0"/>
        <v>8652000</v>
      </c>
      <c r="K75">
        <v>8993.5910000000003</v>
      </c>
      <c r="L75">
        <f t="shared" si="1"/>
        <v>11331924660</v>
      </c>
      <c r="M75">
        <f t="shared" si="2"/>
        <v>1133192466</v>
      </c>
      <c r="N75">
        <f t="shared" si="3"/>
        <v>1.1331924659999999</v>
      </c>
      <c r="O75">
        <f t="shared" si="4"/>
        <v>0</v>
      </c>
      <c r="P75">
        <f t="shared" si="5"/>
        <v>-1.1331924659999999</v>
      </c>
      <c r="W75">
        <v>53.1</v>
      </c>
      <c r="X75">
        <f t="shared" si="6"/>
        <v>1.2642857142857142</v>
      </c>
    </row>
    <row r="76" spans="1:24">
      <c r="A76" s="75">
        <v>38443</v>
      </c>
      <c r="B76">
        <v>299.67</v>
      </c>
      <c r="C76">
        <v>81</v>
      </c>
      <c r="D76">
        <v>292.32</v>
      </c>
      <c r="E76">
        <f t="shared" si="0"/>
        <v>3402000</v>
      </c>
      <c r="K76">
        <v>9127.5759999999991</v>
      </c>
      <c r="L76">
        <f t="shared" si="1"/>
        <v>11500745759.999998</v>
      </c>
      <c r="M76">
        <f t="shared" si="2"/>
        <v>1150074575.9999998</v>
      </c>
      <c r="N76">
        <f t="shared" si="3"/>
        <v>1.1500745759999997</v>
      </c>
      <c r="O76">
        <f t="shared" si="4"/>
        <v>0</v>
      </c>
      <c r="P76">
        <f t="shared" si="5"/>
        <v>-1.1500745759999997</v>
      </c>
      <c r="W76">
        <v>51.88</v>
      </c>
      <c r="X76">
        <f t="shared" si="6"/>
        <v>1.2352380952380952</v>
      </c>
    </row>
    <row r="77" spans="1:24">
      <c r="A77" s="76">
        <v>38473</v>
      </c>
      <c r="B77">
        <v>308.99400000000003</v>
      </c>
      <c r="C77">
        <v>211</v>
      </c>
      <c r="D77">
        <v>319.99799999999999</v>
      </c>
      <c r="E77">
        <f t="shared" si="0"/>
        <v>8862000</v>
      </c>
      <c r="K77">
        <v>9278.3259999999991</v>
      </c>
      <c r="L77">
        <f t="shared" si="1"/>
        <v>11690690759.999998</v>
      </c>
      <c r="M77">
        <f t="shared" si="2"/>
        <v>1169069075.9999998</v>
      </c>
      <c r="N77">
        <f t="shared" si="3"/>
        <v>1.1690690759999998</v>
      </c>
      <c r="O77">
        <f t="shared" si="4"/>
        <v>0</v>
      </c>
      <c r="P77">
        <f t="shared" si="5"/>
        <v>-1.1690690759999998</v>
      </c>
      <c r="W77">
        <v>48.65</v>
      </c>
      <c r="X77">
        <f t="shared" si="6"/>
        <v>1.1583333333333332</v>
      </c>
    </row>
    <row r="78" spans="1:24">
      <c r="A78" s="77">
        <v>38504</v>
      </c>
      <c r="B78">
        <v>313.44600000000003</v>
      </c>
      <c r="C78">
        <v>0</v>
      </c>
      <c r="D78">
        <v>344.77800000000002</v>
      </c>
      <c r="E78">
        <f t="shared" ref="E78:E141" si="7">C78*1000*42</f>
        <v>0</v>
      </c>
      <c r="K78">
        <v>9372.6090000000004</v>
      </c>
      <c r="L78">
        <f t="shared" ref="L78:L141" si="8">K78*30*1000*42</f>
        <v>11809487340</v>
      </c>
      <c r="M78">
        <f t="shared" ref="M78:M141" si="9">L78*0.1</f>
        <v>1180948734</v>
      </c>
      <c r="N78">
        <f t="shared" ref="N78:N141" si="10">(M78-H78)/1000000000</f>
        <v>1.180948734</v>
      </c>
      <c r="O78">
        <f t="shared" ref="O78:O141" si="11">(H78-G78)/1000000000</f>
        <v>0</v>
      </c>
      <c r="P78">
        <f t="shared" ref="P78:P141" si="12">O78-N78</f>
        <v>-1.180948734</v>
      </c>
      <c r="W78">
        <v>54.35</v>
      </c>
      <c r="X78">
        <f t="shared" ref="X78:X141" si="13">W78/42</f>
        <v>1.2940476190476191</v>
      </c>
    </row>
    <row r="79" spans="1:24">
      <c r="A79" s="78">
        <v>38534</v>
      </c>
      <c r="B79">
        <v>336.29399999999998</v>
      </c>
      <c r="C79">
        <v>86</v>
      </c>
      <c r="D79">
        <v>345.702</v>
      </c>
      <c r="E79">
        <f t="shared" si="7"/>
        <v>3612000</v>
      </c>
      <c r="K79">
        <v>9533.7950000000001</v>
      </c>
      <c r="L79">
        <f t="shared" si="8"/>
        <v>12012581700</v>
      </c>
      <c r="M79">
        <f t="shared" si="9"/>
        <v>1201258170</v>
      </c>
      <c r="N79">
        <f t="shared" si="10"/>
        <v>1.20125817</v>
      </c>
      <c r="O79">
        <f t="shared" si="11"/>
        <v>0</v>
      </c>
      <c r="P79">
        <f t="shared" si="12"/>
        <v>-1.20125817</v>
      </c>
      <c r="W79">
        <v>57.52</v>
      </c>
      <c r="X79">
        <f t="shared" si="13"/>
        <v>1.3695238095238096</v>
      </c>
    </row>
    <row r="80" spans="1:24">
      <c r="A80" s="79">
        <v>38565</v>
      </c>
      <c r="B80">
        <v>338.1</v>
      </c>
      <c r="C80">
        <v>201</v>
      </c>
      <c r="D80">
        <v>368.71800000000002</v>
      </c>
      <c r="E80">
        <f t="shared" si="7"/>
        <v>8442000</v>
      </c>
      <c r="K80">
        <v>9537.1200000000008</v>
      </c>
      <c r="L80">
        <f t="shared" si="8"/>
        <v>12016771200.000002</v>
      </c>
      <c r="M80">
        <f t="shared" si="9"/>
        <v>1201677120.0000002</v>
      </c>
      <c r="N80">
        <f t="shared" si="10"/>
        <v>1.2016771200000003</v>
      </c>
      <c r="O80">
        <f t="shared" si="11"/>
        <v>0</v>
      </c>
      <c r="P80">
        <f t="shared" si="12"/>
        <v>-1.2016771200000003</v>
      </c>
      <c r="W80">
        <v>63.98</v>
      </c>
      <c r="X80">
        <f t="shared" si="13"/>
        <v>1.5233333333333332</v>
      </c>
    </row>
    <row r="81" spans="1:24">
      <c r="A81" s="80">
        <v>38596</v>
      </c>
      <c r="B81">
        <v>329.322</v>
      </c>
      <c r="C81">
        <v>61</v>
      </c>
      <c r="D81">
        <v>335.286</v>
      </c>
      <c r="E81">
        <f t="shared" si="7"/>
        <v>2562000</v>
      </c>
      <c r="K81">
        <v>8915.1470000000008</v>
      </c>
      <c r="L81">
        <f t="shared" si="8"/>
        <v>11233085220.000002</v>
      </c>
      <c r="M81">
        <f t="shared" si="9"/>
        <v>1123308522.0000002</v>
      </c>
      <c r="N81">
        <f t="shared" si="10"/>
        <v>1.1233085220000003</v>
      </c>
      <c r="O81">
        <f t="shared" si="11"/>
        <v>0</v>
      </c>
      <c r="P81">
        <f t="shared" si="12"/>
        <v>-1.1233085220000003</v>
      </c>
      <c r="W81">
        <v>62.91</v>
      </c>
      <c r="X81">
        <f t="shared" si="13"/>
        <v>1.4978571428571428</v>
      </c>
    </row>
    <row r="82" spans="1:24">
      <c r="A82" s="81">
        <v>38626</v>
      </c>
      <c r="B82">
        <v>350.07</v>
      </c>
      <c r="C82">
        <v>690</v>
      </c>
      <c r="D82">
        <v>367.54199999999997</v>
      </c>
      <c r="E82">
        <f t="shared" si="7"/>
        <v>28980000</v>
      </c>
      <c r="K82">
        <v>9036.1679999999997</v>
      </c>
      <c r="L82">
        <f t="shared" si="8"/>
        <v>11385571680</v>
      </c>
      <c r="M82">
        <f t="shared" si="9"/>
        <v>1138557168</v>
      </c>
      <c r="N82">
        <f t="shared" si="10"/>
        <v>1.138557168</v>
      </c>
      <c r="O82">
        <f t="shared" si="11"/>
        <v>0</v>
      </c>
      <c r="P82">
        <f t="shared" si="12"/>
        <v>-1.138557168</v>
      </c>
      <c r="W82">
        <v>58.54</v>
      </c>
      <c r="X82">
        <f t="shared" si="13"/>
        <v>1.3938095238095238</v>
      </c>
    </row>
    <row r="83" spans="1:24">
      <c r="A83" s="82">
        <v>38657</v>
      </c>
      <c r="B83">
        <v>346.87799999999999</v>
      </c>
      <c r="C83">
        <v>702</v>
      </c>
      <c r="D83">
        <v>370.81799999999998</v>
      </c>
      <c r="E83">
        <f t="shared" si="7"/>
        <v>29484000</v>
      </c>
      <c r="K83">
        <v>9115.0609999999997</v>
      </c>
      <c r="L83">
        <f t="shared" si="8"/>
        <v>11484976860</v>
      </c>
      <c r="M83">
        <f t="shared" si="9"/>
        <v>1148497686</v>
      </c>
      <c r="N83">
        <f t="shared" si="10"/>
        <v>1.148497686</v>
      </c>
      <c r="O83">
        <f t="shared" si="11"/>
        <v>0</v>
      </c>
      <c r="P83">
        <f t="shared" si="12"/>
        <v>-1.148497686</v>
      </c>
      <c r="W83">
        <v>55.24</v>
      </c>
      <c r="X83">
        <f t="shared" si="13"/>
        <v>1.3152380952380953</v>
      </c>
    </row>
    <row r="84" spans="1:24">
      <c r="A84" s="83">
        <v>38687</v>
      </c>
      <c r="B84">
        <v>364.392</v>
      </c>
      <c r="C84">
        <v>591</v>
      </c>
      <c r="D84">
        <v>395.93400000000003</v>
      </c>
      <c r="E84">
        <f t="shared" si="7"/>
        <v>24822000</v>
      </c>
      <c r="K84">
        <v>9295.5120000000006</v>
      </c>
      <c r="L84">
        <f t="shared" si="8"/>
        <v>11712345120.000002</v>
      </c>
      <c r="M84">
        <f t="shared" si="9"/>
        <v>1171234512.0000002</v>
      </c>
      <c r="N84">
        <f t="shared" si="10"/>
        <v>1.1712345120000003</v>
      </c>
      <c r="O84">
        <f t="shared" si="11"/>
        <v>0</v>
      </c>
      <c r="P84">
        <f t="shared" si="12"/>
        <v>-1.1712345120000003</v>
      </c>
      <c r="W84">
        <v>56.86</v>
      </c>
      <c r="X84">
        <f t="shared" si="13"/>
        <v>1.3538095238095238</v>
      </c>
    </row>
    <row r="85" spans="1:24">
      <c r="A85" s="84">
        <v>38718</v>
      </c>
      <c r="B85">
        <v>375.27</v>
      </c>
      <c r="C85">
        <v>132</v>
      </c>
      <c r="D85">
        <v>358.30200000000002</v>
      </c>
      <c r="E85">
        <f t="shared" si="7"/>
        <v>5544000</v>
      </c>
      <c r="K85">
        <v>8839.3719999999994</v>
      </c>
      <c r="L85">
        <f t="shared" si="8"/>
        <v>11137608719.999998</v>
      </c>
      <c r="M85">
        <f t="shared" si="9"/>
        <v>1113760871.9999998</v>
      </c>
      <c r="N85">
        <f t="shared" si="10"/>
        <v>1.1137608719999998</v>
      </c>
      <c r="O85">
        <f t="shared" si="11"/>
        <v>0</v>
      </c>
      <c r="P85">
        <f t="shared" si="12"/>
        <v>-1.1137608719999998</v>
      </c>
      <c r="W85">
        <v>62.99</v>
      </c>
      <c r="X85">
        <f t="shared" si="13"/>
        <v>1.4997619047619049</v>
      </c>
    </row>
    <row r="86" spans="1:24">
      <c r="A86" s="85">
        <v>38749</v>
      </c>
      <c r="B86">
        <v>355.44600000000003</v>
      </c>
      <c r="C86">
        <v>610</v>
      </c>
      <c r="D86">
        <v>331.96800000000002</v>
      </c>
      <c r="E86">
        <f t="shared" si="7"/>
        <v>25620000</v>
      </c>
      <c r="K86">
        <v>8911.3189999999995</v>
      </c>
      <c r="L86">
        <f t="shared" si="8"/>
        <v>11228261940</v>
      </c>
      <c r="M86">
        <f t="shared" si="9"/>
        <v>1122826194</v>
      </c>
      <c r="N86">
        <f t="shared" si="10"/>
        <v>1.1228261939999999</v>
      </c>
      <c r="O86">
        <f t="shared" si="11"/>
        <v>0</v>
      </c>
      <c r="P86">
        <f t="shared" si="12"/>
        <v>-1.1228261939999999</v>
      </c>
      <c r="W86">
        <v>60.21</v>
      </c>
      <c r="X86">
        <f t="shared" si="13"/>
        <v>1.4335714285714285</v>
      </c>
    </row>
    <row r="87" spans="1:24">
      <c r="A87" s="86">
        <v>38777</v>
      </c>
      <c r="B87">
        <v>391.98599999999999</v>
      </c>
      <c r="C87">
        <v>894</v>
      </c>
      <c r="D87">
        <v>372.49799999999999</v>
      </c>
      <c r="E87">
        <f t="shared" si="7"/>
        <v>37548000</v>
      </c>
      <c r="K87">
        <v>9054.4789999999994</v>
      </c>
      <c r="L87">
        <f t="shared" si="8"/>
        <v>11408643540</v>
      </c>
      <c r="M87">
        <f t="shared" si="9"/>
        <v>1140864354</v>
      </c>
      <c r="N87">
        <f t="shared" si="10"/>
        <v>1.1408643540000001</v>
      </c>
      <c r="O87">
        <f t="shared" si="11"/>
        <v>0</v>
      </c>
      <c r="P87">
        <f t="shared" si="12"/>
        <v>-1.1408643540000001</v>
      </c>
      <c r="W87">
        <v>62.06</v>
      </c>
      <c r="X87">
        <f t="shared" si="13"/>
        <v>1.4776190476190476</v>
      </c>
    </row>
    <row r="88" spans="1:24">
      <c r="A88" s="87">
        <v>38808</v>
      </c>
      <c r="B88">
        <v>363.846</v>
      </c>
      <c r="C88">
        <v>905</v>
      </c>
      <c r="D88">
        <v>386.56799999999998</v>
      </c>
      <c r="E88">
        <f t="shared" si="7"/>
        <v>38010000</v>
      </c>
      <c r="K88">
        <v>9153.9719999999998</v>
      </c>
      <c r="L88">
        <f t="shared" si="8"/>
        <v>11534004720</v>
      </c>
      <c r="M88">
        <f t="shared" si="9"/>
        <v>1153400472</v>
      </c>
      <c r="N88">
        <f t="shared" si="10"/>
        <v>1.153400472</v>
      </c>
      <c r="O88">
        <f t="shared" si="11"/>
        <v>0</v>
      </c>
      <c r="P88">
        <f t="shared" si="12"/>
        <v>-1.153400472</v>
      </c>
      <c r="W88">
        <v>70.260000000000005</v>
      </c>
      <c r="X88">
        <f t="shared" si="13"/>
        <v>1.672857142857143</v>
      </c>
    </row>
    <row r="89" spans="1:24">
      <c r="A89" s="88">
        <v>38838</v>
      </c>
      <c r="B89">
        <v>381.61200000000002</v>
      </c>
      <c r="C89">
        <v>682</v>
      </c>
      <c r="D89">
        <v>461.62200000000001</v>
      </c>
      <c r="E89">
        <f t="shared" si="7"/>
        <v>28644000</v>
      </c>
      <c r="K89">
        <v>9307.5669999999991</v>
      </c>
      <c r="L89">
        <f t="shared" si="8"/>
        <v>11727534419.999998</v>
      </c>
      <c r="M89">
        <f t="shared" si="9"/>
        <v>1172753441.9999998</v>
      </c>
      <c r="N89">
        <f t="shared" si="10"/>
        <v>1.1727534419999999</v>
      </c>
      <c r="O89">
        <f t="shared" si="11"/>
        <v>0</v>
      </c>
      <c r="P89">
        <f t="shared" si="12"/>
        <v>-1.1727534419999999</v>
      </c>
      <c r="W89">
        <v>69.78</v>
      </c>
      <c r="X89">
        <f t="shared" si="13"/>
        <v>1.6614285714285715</v>
      </c>
    </row>
    <row r="90" spans="1:24">
      <c r="A90" s="89">
        <v>38869</v>
      </c>
      <c r="B90">
        <v>400.30200000000002</v>
      </c>
      <c r="C90">
        <v>1550</v>
      </c>
      <c r="D90">
        <v>511.26600000000002</v>
      </c>
      <c r="E90">
        <f t="shared" si="7"/>
        <v>65100000</v>
      </c>
      <c r="K90">
        <v>9478.3449999999993</v>
      </c>
      <c r="L90">
        <f t="shared" si="8"/>
        <v>11942714700</v>
      </c>
      <c r="M90">
        <f t="shared" si="9"/>
        <v>1194271470</v>
      </c>
      <c r="N90">
        <f t="shared" si="10"/>
        <v>1.1942714699999999</v>
      </c>
      <c r="O90">
        <f t="shared" si="11"/>
        <v>0</v>
      </c>
      <c r="P90">
        <f t="shared" si="12"/>
        <v>-1.1942714699999999</v>
      </c>
      <c r="W90">
        <v>68.56</v>
      </c>
      <c r="X90">
        <f t="shared" si="13"/>
        <v>1.6323809523809525</v>
      </c>
    </row>
    <row r="91" spans="1:24">
      <c r="A91" s="90">
        <v>38899</v>
      </c>
      <c r="B91">
        <v>411.22199999999998</v>
      </c>
      <c r="C91">
        <v>2637</v>
      </c>
      <c r="D91">
        <v>478.67399999999998</v>
      </c>
      <c r="E91">
        <f t="shared" si="7"/>
        <v>110754000</v>
      </c>
      <c r="K91">
        <v>9607.1679999999997</v>
      </c>
      <c r="L91">
        <f t="shared" si="8"/>
        <v>12105031680</v>
      </c>
      <c r="M91">
        <f t="shared" si="9"/>
        <v>1210503168</v>
      </c>
      <c r="N91">
        <f t="shared" si="10"/>
        <v>1.210503168</v>
      </c>
      <c r="O91">
        <f t="shared" si="11"/>
        <v>0</v>
      </c>
      <c r="P91">
        <f t="shared" si="12"/>
        <v>-1.210503168</v>
      </c>
      <c r="W91">
        <v>73.67</v>
      </c>
      <c r="X91">
        <f t="shared" si="13"/>
        <v>1.7540476190476191</v>
      </c>
    </row>
    <row r="92" spans="1:24">
      <c r="A92" s="91">
        <v>38930</v>
      </c>
      <c r="B92">
        <v>429.87</v>
      </c>
      <c r="C92">
        <v>3102</v>
      </c>
      <c r="D92">
        <v>500.22</v>
      </c>
      <c r="E92">
        <f t="shared" si="7"/>
        <v>130284000</v>
      </c>
      <c r="K92">
        <v>9563.7340000000004</v>
      </c>
      <c r="L92">
        <f t="shared" si="8"/>
        <v>12050304840</v>
      </c>
      <c r="M92">
        <f t="shared" si="9"/>
        <v>1205030484</v>
      </c>
      <c r="N92">
        <f t="shared" si="10"/>
        <v>1.2050304839999999</v>
      </c>
      <c r="O92">
        <f t="shared" si="11"/>
        <v>0</v>
      </c>
      <c r="P92">
        <f t="shared" si="12"/>
        <v>-1.2050304839999999</v>
      </c>
      <c r="W92">
        <v>73.23</v>
      </c>
      <c r="X92">
        <f t="shared" si="13"/>
        <v>1.7435714285714288</v>
      </c>
    </row>
    <row r="93" spans="1:24">
      <c r="A93" s="92">
        <v>38961</v>
      </c>
      <c r="B93">
        <v>423.69600000000003</v>
      </c>
      <c r="C93">
        <v>2268</v>
      </c>
      <c r="D93">
        <v>494.08800000000002</v>
      </c>
      <c r="E93">
        <f t="shared" si="7"/>
        <v>95256000</v>
      </c>
      <c r="K93">
        <v>9235.74</v>
      </c>
      <c r="L93">
        <f t="shared" si="8"/>
        <v>11637032400</v>
      </c>
      <c r="M93">
        <f t="shared" si="9"/>
        <v>1163703240</v>
      </c>
      <c r="N93">
        <f t="shared" si="10"/>
        <v>1.16370324</v>
      </c>
      <c r="O93">
        <f t="shared" si="11"/>
        <v>0</v>
      </c>
      <c r="P93">
        <f t="shared" si="12"/>
        <v>-1.16370324</v>
      </c>
      <c r="W93">
        <v>61.96</v>
      </c>
      <c r="X93">
        <f t="shared" si="13"/>
        <v>1.4752380952380952</v>
      </c>
    </row>
    <row r="94" spans="1:24">
      <c r="A94" s="93">
        <v>38991</v>
      </c>
      <c r="B94">
        <v>441.50400000000002</v>
      </c>
      <c r="C94">
        <v>2044</v>
      </c>
      <c r="D94">
        <v>527.43600000000004</v>
      </c>
      <c r="E94">
        <f t="shared" si="7"/>
        <v>85848000</v>
      </c>
      <c r="K94">
        <v>9266.6029999999992</v>
      </c>
      <c r="L94">
        <f t="shared" si="8"/>
        <v>11675919779.999998</v>
      </c>
      <c r="M94">
        <f t="shared" si="9"/>
        <v>1167591977.9999998</v>
      </c>
      <c r="N94">
        <f t="shared" si="10"/>
        <v>1.1675919779999997</v>
      </c>
      <c r="O94">
        <f t="shared" si="11"/>
        <v>0</v>
      </c>
      <c r="P94">
        <f t="shared" si="12"/>
        <v>-1.1675919779999997</v>
      </c>
      <c r="W94">
        <v>57.81</v>
      </c>
      <c r="X94">
        <f t="shared" si="13"/>
        <v>1.3764285714285716</v>
      </c>
    </row>
    <row r="95" spans="1:24">
      <c r="A95" s="94">
        <v>39022</v>
      </c>
      <c r="B95">
        <v>438.56400000000002</v>
      </c>
      <c r="C95">
        <v>1376</v>
      </c>
      <c r="D95">
        <v>516.97799999999995</v>
      </c>
      <c r="E95">
        <f t="shared" si="7"/>
        <v>57792000</v>
      </c>
      <c r="K95">
        <v>9244.3580000000002</v>
      </c>
      <c r="L95">
        <f t="shared" si="8"/>
        <v>11647891080</v>
      </c>
      <c r="M95">
        <f t="shared" si="9"/>
        <v>1164789108</v>
      </c>
      <c r="N95">
        <f t="shared" si="10"/>
        <v>1.1647891079999999</v>
      </c>
      <c r="O95">
        <f t="shared" si="11"/>
        <v>0</v>
      </c>
      <c r="P95">
        <f t="shared" si="12"/>
        <v>-1.1647891079999999</v>
      </c>
      <c r="W95">
        <v>58.76</v>
      </c>
      <c r="X95">
        <f t="shared" si="13"/>
        <v>1.3990476190476191</v>
      </c>
    </row>
    <row r="96" spans="1:24">
      <c r="A96" s="95">
        <v>39052</v>
      </c>
      <c r="B96">
        <v>471.03</v>
      </c>
      <c r="C96">
        <v>1208</v>
      </c>
      <c r="D96">
        <v>541.59</v>
      </c>
      <c r="E96">
        <f t="shared" si="7"/>
        <v>50736000</v>
      </c>
      <c r="K96">
        <v>9338.0110000000004</v>
      </c>
      <c r="L96">
        <f t="shared" si="8"/>
        <v>11765893860</v>
      </c>
      <c r="M96">
        <f t="shared" si="9"/>
        <v>1176589386</v>
      </c>
      <c r="N96">
        <f t="shared" si="10"/>
        <v>1.1765893860000001</v>
      </c>
      <c r="O96">
        <f t="shared" si="11"/>
        <v>0</v>
      </c>
      <c r="P96">
        <f t="shared" si="12"/>
        <v>-1.1765893860000001</v>
      </c>
      <c r="W96">
        <v>62.47</v>
      </c>
      <c r="X96">
        <f t="shared" si="13"/>
        <v>1.4873809523809522</v>
      </c>
    </row>
    <row r="97" spans="1:24">
      <c r="A97" s="96">
        <v>39083</v>
      </c>
      <c r="B97">
        <v>488.08199999999999</v>
      </c>
      <c r="C97">
        <v>1077</v>
      </c>
      <c r="D97">
        <v>537.68399999999997</v>
      </c>
      <c r="E97">
        <f t="shared" si="7"/>
        <v>45234000</v>
      </c>
      <c r="K97">
        <v>8885.5069999999996</v>
      </c>
      <c r="L97">
        <f t="shared" si="8"/>
        <v>11195738819.999998</v>
      </c>
      <c r="M97">
        <f t="shared" si="9"/>
        <v>1119573881.9999998</v>
      </c>
      <c r="N97">
        <f t="shared" si="10"/>
        <v>1.1195738819999999</v>
      </c>
      <c r="O97">
        <f t="shared" si="11"/>
        <v>0</v>
      </c>
      <c r="P97">
        <f t="shared" si="12"/>
        <v>-1.1195738819999999</v>
      </c>
      <c r="W97">
        <v>53.68</v>
      </c>
      <c r="X97">
        <f t="shared" si="13"/>
        <v>1.2780952380952382</v>
      </c>
    </row>
    <row r="98" spans="1:24">
      <c r="A98" s="97">
        <v>39114</v>
      </c>
      <c r="B98">
        <v>453.39</v>
      </c>
      <c r="C98">
        <v>1010</v>
      </c>
      <c r="D98">
        <v>491.23200000000003</v>
      </c>
      <c r="E98">
        <f t="shared" si="7"/>
        <v>42420000</v>
      </c>
      <c r="K98">
        <v>9006.4130000000005</v>
      </c>
      <c r="L98">
        <f t="shared" si="8"/>
        <v>11348080380</v>
      </c>
      <c r="M98">
        <f t="shared" si="9"/>
        <v>1134808038</v>
      </c>
      <c r="N98">
        <f t="shared" si="10"/>
        <v>1.1348080380000001</v>
      </c>
      <c r="O98">
        <f t="shared" si="11"/>
        <v>0</v>
      </c>
      <c r="P98">
        <f t="shared" si="12"/>
        <v>-1.1348080380000001</v>
      </c>
      <c r="W98">
        <v>57.56</v>
      </c>
      <c r="X98">
        <f t="shared" si="13"/>
        <v>1.3704761904761906</v>
      </c>
    </row>
    <row r="99" spans="1:24">
      <c r="A99" s="98">
        <v>39142</v>
      </c>
      <c r="B99">
        <v>499.464</v>
      </c>
      <c r="C99">
        <v>720</v>
      </c>
      <c r="D99">
        <v>539.19600000000003</v>
      </c>
      <c r="E99">
        <f t="shared" si="7"/>
        <v>30240000</v>
      </c>
      <c r="K99">
        <v>9177.6129999999994</v>
      </c>
      <c r="L99">
        <f t="shared" si="8"/>
        <v>11563792379.999998</v>
      </c>
      <c r="M99">
        <f t="shared" si="9"/>
        <v>1156379237.9999998</v>
      </c>
      <c r="N99">
        <f t="shared" si="10"/>
        <v>1.1563792379999998</v>
      </c>
      <c r="O99">
        <f t="shared" si="11"/>
        <v>0</v>
      </c>
      <c r="P99">
        <f t="shared" si="12"/>
        <v>-1.1563792379999998</v>
      </c>
      <c r="W99">
        <v>62.05</v>
      </c>
      <c r="X99">
        <f t="shared" si="13"/>
        <v>1.4773809523809522</v>
      </c>
    </row>
    <row r="100" spans="1:24">
      <c r="A100" s="99">
        <v>39173</v>
      </c>
      <c r="B100">
        <v>492.072</v>
      </c>
      <c r="C100">
        <v>733</v>
      </c>
      <c r="D100">
        <v>511.60199999999998</v>
      </c>
      <c r="E100">
        <f t="shared" si="7"/>
        <v>30786000</v>
      </c>
      <c r="K100">
        <v>9215.4310000000005</v>
      </c>
      <c r="L100">
        <f t="shared" si="8"/>
        <v>11611443060</v>
      </c>
      <c r="M100">
        <f t="shared" si="9"/>
        <v>1161144306</v>
      </c>
      <c r="N100">
        <f t="shared" si="10"/>
        <v>1.161144306</v>
      </c>
      <c r="O100">
        <f t="shared" si="11"/>
        <v>0</v>
      </c>
      <c r="P100">
        <f t="shared" si="12"/>
        <v>-1.161144306</v>
      </c>
      <c r="W100">
        <v>67.489999999999995</v>
      </c>
      <c r="X100">
        <f t="shared" si="13"/>
        <v>1.6069047619047618</v>
      </c>
    </row>
    <row r="101" spans="1:24">
      <c r="A101" s="100">
        <v>39203</v>
      </c>
      <c r="B101">
        <v>528.06600000000003</v>
      </c>
      <c r="C101">
        <v>663</v>
      </c>
      <c r="D101">
        <v>549.23400000000004</v>
      </c>
      <c r="E101">
        <f t="shared" si="7"/>
        <v>27846000</v>
      </c>
      <c r="K101">
        <v>9434.3060000000005</v>
      </c>
      <c r="L101">
        <f t="shared" si="8"/>
        <v>11887225560</v>
      </c>
      <c r="M101">
        <f t="shared" si="9"/>
        <v>1188722556</v>
      </c>
      <c r="N101">
        <f t="shared" si="10"/>
        <v>1.1887225560000001</v>
      </c>
      <c r="O101">
        <f t="shared" si="11"/>
        <v>0</v>
      </c>
      <c r="P101">
        <f t="shared" si="12"/>
        <v>-1.1887225560000001</v>
      </c>
      <c r="W101">
        <v>67.209999999999994</v>
      </c>
      <c r="X101">
        <f t="shared" si="13"/>
        <v>1.600238095238095</v>
      </c>
    </row>
    <row r="102" spans="1:24">
      <c r="A102" s="101">
        <v>39234</v>
      </c>
      <c r="B102">
        <v>527.226</v>
      </c>
      <c r="C102">
        <v>922</v>
      </c>
      <c r="D102">
        <v>557.34</v>
      </c>
      <c r="E102">
        <f t="shared" si="7"/>
        <v>38724000</v>
      </c>
      <c r="K102">
        <v>9491.3510000000006</v>
      </c>
      <c r="L102">
        <f t="shared" si="8"/>
        <v>11959102260</v>
      </c>
      <c r="M102">
        <f t="shared" si="9"/>
        <v>1195910226</v>
      </c>
      <c r="N102">
        <f t="shared" si="10"/>
        <v>1.1959102260000001</v>
      </c>
      <c r="O102">
        <f t="shared" si="11"/>
        <v>0</v>
      </c>
      <c r="P102">
        <f t="shared" si="12"/>
        <v>-1.1959102260000001</v>
      </c>
      <c r="W102">
        <v>71.05</v>
      </c>
      <c r="X102">
        <f t="shared" si="13"/>
        <v>1.6916666666666667</v>
      </c>
    </row>
    <row r="103" spans="1:24">
      <c r="A103" s="102">
        <v>39264</v>
      </c>
      <c r="B103">
        <v>549.48599999999999</v>
      </c>
      <c r="C103">
        <v>1533</v>
      </c>
      <c r="D103">
        <v>584.68200000000002</v>
      </c>
      <c r="E103">
        <f t="shared" si="7"/>
        <v>64386000</v>
      </c>
      <c r="K103">
        <v>9639.5939999999991</v>
      </c>
      <c r="L103">
        <f t="shared" si="8"/>
        <v>12145888439.999998</v>
      </c>
      <c r="M103">
        <f t="shared" si="9"/>
        <v>1214588843.9999998</v>
      </c>
      <c r="N103">
        <f t="shared" si="10"/>
        <v>1.2145888439999997</v>
      </c>
      <c r="O103">
        <f t="shared" si="11"/>
        <v>0</v>
      </c>
      <c r="P103">
        <f t="shared" si="12"/>
        <v>-1.2145888439999997</v>
      </c>
      <c r="W103">
        <v>76.930000000000007</v>
      </c>
      <c r="X103">
        <f t="shared" si="13"/>
        <v>1.8316666666666668</v>
      </c>
    </row>
    <row r="104" spans="1:24">
      <c r="A104" s="103">
        <v>39295</v>
      </c>
      <c r="B104">
        <v>570.40200000000004</v>
      </c>
      <c r="C104">
        <v>1586</v>
      </c>
      <c r="D104">
        <v>588.92399999999998</v>
      </c>
      <c r="E104">
        <f t="shared" si="7"/>
        <v>66612000</v>
      </c>
      <c r="K104">
        <v>9581.9580000000005</v>
      </c>
      <c r="L104">
        <f t="shared" si="8"/>
        <v>12073267080</v>
      </c>
      <c r="M104">
        <f t="shared" si="9"/>
        <v>1207326708</v>
      </c>
      <c r="N104">
        <f t="shared" si="10"/>
        <v>1.2073267080000001</v>
      </c>
      <c r="O104">
        <f t="shared" si="11"/>
        <v>0</v>
      </c>
      <c r="P104">
        <f t="shared" si="12"/>
        <v>-1.2073267080000001</v>
      </c>
      <c r="W104">
        <v>70.760000000000005</v>
      </c>
      <c r="X104">
        <f t="shared" si="13"/>
        <v>1.6847619047619049</v>
      </c>
    </row>
    <row r="105" spans="1:24">
      <c r="A105" s="104">
        <v>39326</v>
      </c>
      <c r="B105">
        <v>562.88400000000001</v>
      </c>
      <c r="C105">
        <v>610</v>
      </c>
      <c r="D105">
        <v>565.65599999999995</v>
      </c>
      <c r="E105">
        <f t="shared" si="7"/>
        <v>25620000</v>
      </c>
      <c r="K105">
        <v>9254.2379999999994</v>
      </c>
      <c r="L105">
        <f t="shared" si="8"/>
        <v>11660339879.999998</v>
      </c>
      <c r="M105">
        <f t="shared" si="9"/>
        <v>1166033987.9999998</v>
      </c>
      <c r="N105">
        <f t="shared" si="10"/>
        <v>1.1660339879999997</v>
      </c>
      <c r="O105">
        <f t="shared" si="11"/>
        <v>0</v>
      </c>
      <c r="P105">
        <f t="shared" si="12"/>
        <v>-1.1660339879999997</v>
      </c>
      <c r="W105">
        <v>77.17</v>
      </c>
      <c r="X105">
        <f t="shared" si="13"/>
        <v>1.8373809523809523</v>
      </c>
    </row>
    <row r="106" spans="1:24">
      <c r="A106" s="105">
        <v>39356</v>
      </c>
      <c r="B106">
        <v>597.28200000000004</v>
      </c>
      <c r="C106">
        <v>998</v>
      </c>
      <c r="D106">
        <v>643.65</v>
      </c>
      <c r="E106">
        <f t="shared" si="7"/>
        <v>41916000</v>
      </c>
      <c r="K106">
        <v>9236.0769999999993</v>
      </c>
      <c r="L106">
        <f t="shared" si="8"/>
        <v>11637457020</v>
      </c>
      <c r="M106">
        <f t="shared" si="9"/>
        <v>1163745702</v>
      </c>
      <c r="N106">
        <f t="shared" si="10"/>
        <v>1.1637457019999999</v>
      </c>
      <c r="O106">
        <f t="shared" si="11"/>
        <v>0</v>
      </c>
      <c r="P106">
        <f t="shared" si="12"/>
        <v>-1.1637457019999999</v>
      </c>
      <c r="W106">
        <v>82.34</v>
      </c>
      <c r="X106">
        <f t="shared" si="13"/>
        <v>1.9604761904761905</v>
      </c>
    </row>
    <row r="107" spans="1:24">
      <c r="A107" s="106">
        <v>39387</v>
      </c>
      <c r="B107">
        <v>611.85599999999999</v>
      </c>
      <c r="C107">
        <v>393</v>
      </c>
      <c r="D107">
        <v>638.06399999999996</v>
      </c>
      <c r="E107">
        <f t="shared" si="7"/>
        <v>16506000</v>
      </c>
      <c r="K107">
        <v>9229.1839999999993</v>
      </c>
      <c r="L107">
        <f t="shared" si="8"/>
        <v>11628771839.999998</v>
      </c>
      <c r="M107">
        <f t="shared" si="9"/>
        <v>1162877183.9999998</v>
      </c>
      <c r="N107">
        <f t="shared" si="10"/>
        <v>1.1628771839999998</v>
      </c>
      <c r="O107">
        <f t="shared" si="11"/>
        <v>0</v>
      </c>
      <c r="P107">
        <f t="shared" si="12"/>
        <v>-1.1628771839999998</v>
      </c>
      <c r="W107">
        <v>92.41</v>
      </c>
      <c r="X107">
        <f t="shared" si="13"/>
        <v>2.2002380952380953</v>
      </c>
    </row>
    <row r="108" spans="1:24">
      <c r="A108" s="107">
        <v>39417</v>
      </c>
      <c r="B108">
        <v>640.83600000000001</v>
      </c>
      <c r="C108">
        <v>212</v>
      </c>
      <c r="D108">
        <v>678.42600000000004</v>
      </c>
      <c r="E108">
        <f t="shared" si="7"/>
        <v>8904000</v>
      </c>
      <c r="K108">
        <v>9250.8649999999998</v>
      </c>
      <c r="L108">
        <f t="shared" si="8"/>
        <v>11656089900</v>
      </c>
      <c r="M108">
        <f t="shared" si="9"/>
        <v>1165608990</v>
      </c>
      <c r="N108">
        <f t="shared" si="10"/>
        <v>1.16560899</v>
      </c>
      <c r="O108">
        <f t="shared" si="11"/>
        <v>0</v>
      </c>
      <c r="P108">
        <f t="shared" si="12"/>
        <v>-1.16560899</v>
      </c>
      <c r="W108">
        <v>90.93</v>
      </c>
      <c r="X108">
        <f t="shared" si="13"/>
        <v>2.165</v>
      </c>
    </row>
    <row r="109" spans="1:24">
      <c r="A109" s="108">
        <v>39448</v>
      </c>
      <c r="B109">
        <v>674.43600000000004</v>
      </c>
      <c r="C109">
        <v>510</v>
      </c>
      <c r="D109">
        <v>660.24</v>
      </c>
      <c r="E109">
        <f t="shared" si="7"/>
        <v>21420000</v>
      </c>
      <c r="K109">
        <v>8809.8649999999998</v>
      </c>
      <c r="L109">
        <f t="shared" si="8"/>
        <v>11100429900</v>
      </c>
      <c r="M109">
        <f t="shared" si="9"/>
        <v>1110042990</v>
      </c>
      <c r="N109">
        <f t="shared" si="10"/>
        <v>1.11004299</v>
      </c>
      <c r="O109">
        <f t="shared" si="11"/>
        <v>0</v>
      </c>
      <c r="P109">
        <f t="shared" si="12"/>
        <v>-1.11004299</v>
      </c>
      <c r="W109">
        <v>92.18</v>
      </c>
      <c r="X109">
        <f t="shared" si="13"/>
        <v>2.1947619047619051</v>
      </c>
    </row>
    <row r="110" spans="1:24">
      <c r="A110" s="109">
        <v>39479</v>
      </c>
      <c r="B110">
        <v>652.13400000000001</v>
      </c>
      <c r="C110">
        <v>505</v>
      </c>
      <c r="D110">
        <v>682.16399999999999</v>
      </c>
      <c r="E110">
        <f t="shared" si="7"/>
        <v>21210000</v>
      </c>
      <c r="K110">
        <v>8866.223</v>
      </c>
      <c r="L110">
        <f t="shared" si="8"/>
        <v>11171440980</v>
      </c>
      <c r="M110">
        <f t="shared" si="9"/>
        <v>1117144098</v>
      </c>
      <c r="N110">
        <f t="shared" si="10"/>
        <v>1.117144098</v>
      </c>
      <c r="O110">
        <f t="shared" si="11"/>
        <v>0</v>
      </c>
      <c r="P110">
        <f t="shared" si="12"/>
        <v>-1.117144098</v>
      </c>
      <c r="W110">
        <v>94.99</v>
      </c>
      <c r="X110">
        <f t="shared" si="13"/>
        <v>2.2616666666666667</v>
      </c>
    </row>
    <row r="111" spans="1:24">
      <c r="A111" s="110">
        <v>39508</v>
      </c>
      <c r="B111">
        <v>736.13400000000001</v>
      </c>
      <c r="C111">
        <v>368</v>
      </c>
      <c r="D111">
        <v>704.76</v>
      </c>
      <c r="E111">
        <f t="shared" si="7"/>
        <v>15456000</v>
      </c>
      <c r="K111">
        <v>9066.24</v>
      </c>
      <c r="L111">
        <f t="shared" si="8"/>
        <v>11423462400</v>
      </c>
      <c r="M111">
        <f t="shared" si="9"/>
        <v>1142346240</v>
      </c>
      <c r="N111">
        <f t="shared" si="10"/>
        <v>1.14234624</v>
      </c>
      <c r="O111">
        <f t="shared" si="11"/>
        <v>0</v>
      </c>
      <c r="P111">
        <f t="shared" si="12"/>
        <v>-1.14234624</v>
      </c>
      <c r="W111">
        <v>103.64</v>
      </c>
      <c r="X111">
        <f t="shared" si="13"/>
        <v>2.4676190476190478</v>
      </c>
    </row>
    <row r="112" spans="1:24">
      <c r="A112" s="111">
        <v>39539</v>
      </c>
      <c r="B112">
        <v>720.38400000000001</v>
      </c>
      <c r="C112">
        <v>1491</v>
      </c>
      <c r="D112">
        <v>771.07799999999997</v>
      </c>
      <c r="E112">
        <f t="shared" si="7"/>
        <v>62622000</v>
      </c>
      <c r="K112">
        <v>9112.25</v>
      </c>
      <c r="L112">
        <f t="shared" si="8"/>
        <v>11481435000</v>
      </c>
      <c r="M112">
        <f t="shared" si="9"/>
        <v>1148143500</v>
      </c>
      <c r="N112">
        <f t="shared" si="10"/>
        <v>1.1481435</v>
      </c>
      <c r="O112">
        <f t="shared" si="11"/>
        <v>0</v>
      </c>
      <c r="P112">
        <f t="shared" si="12"/>
        <v>-1.1481435</v>
      </c>
      <c r="W112">
        <v>109.07</v>
      </c>
      <c r="X112">
        <f t="shared" si="13"/>
        <v>2.5969047619047618</v>
      </c>
    </row>
    <row r="113" spans="1:24">
      <c r="A113" s="112">
        <v>39569</v>
      </c>
      <c r="B113">
        <v>787.75199999999995</v>
      </c>
      <c r="C113">
        <v>962</v>
      </c>
      <c r="D113">
        <v>797.70600000000002</v>
      </c>
      <c r="E113">
        <f t="shared" si="7"/>
        <v>40404000</v>
      </c>
      <c r="K113">
        <v>9251.098</v>
      </c>
      <c r="L113">
        <f t="shared" si="8"/>
        <v>11656383480</v>
      </c>
      <c r="M113">
        <f t="shared" si="9"/>
        <v>1165638348</v>
      </c>
      <c r="N113">
        <f t="shared" si="10"/>
        <v>1.1656383480000001</v>
      </c>
      <c r="O113">
        <f t="shared" si="11"/>
        <v>0</v>
      </c>
      <c r="P113">
        <f t="shared" si="12"/>
        <v>-1.1656383480000001</v>
      </c>
      <c r="W113">
        <v>122.8</v>
      </c>
      <c r="X113">
        <f t="shared" si="13"/>
        <v>2.9238095238095236</v>
      </c>
    </row>
    <row r="114" spans="1:24">
      <c r="A114" s="113">
        <v>39600</v>
      </c>
      <c r="B114">
        <v>741.34199999999998</v>
      </c>
      <c r="C114">
        <v>1571</v>
      </c>
      <c r="D114">
        <v>806.23199999999997</v>
      </c>
      <c r="E114">
        <f t="shared" si="7"/>
        <v>65982000</v>
      </c>
      <c r="K114">
        <v>9109.7000000000007</v>
      </c>
      <c r="L114">
        <f t="shared" si="8"/>
        <v>11478222000</v>
      </c>
      <c r="M114">
        <f t="shared" si="9"/>
        <v>1147822200</v>
      </c>
      <c r="N114">
        <f t="shared" si="10"/>
        <v>1.1478222</v>
      </c>
      <c r="O114">
        <f t="shared" si="11"/>
        <v>0</v>
      </c>
      <c r="P114">
        <f t="shared" si="12"/>
        <v>-1.1478222</v>
      </c>
      <c r="W114">
        <v>132.32</v>
      </c>
      <c r="X114">
        <f t="shared" si="13"/>
        <v>3.1504761904761902</v>
      </c>
    </row>
    <row r="115" spans="1:24">
      <c r="A115" s="114">
        <v>39630</v>
      </c>
      <c r="B115">
        <v>799.68</v>
      </c>
      <c r="C115">
        <v>1459</v>
      </c>
      <c r="D115">
        <v>855.70799999999997</v>
      </c>
      <c r="E115">
        <f t="shared" si="7"/>
        <v>61278000</v>
      </c>
      <c r="K115">
        <v>9149.7790000000005</v>
      </c>
      <c r="L115">
        <f t="shared" si="8"/>
        <v>11528721540</v>
      </c>
      <c r="M115">
        <f t="shared" si="9"/>
        <v>1152872154</v>
      </c>
      <c r="N115">
        <f t="shared" si="10"/>
        <v>1.152872154</v>
      </c>
      <c r="O115">
        <f t="shared" si="11"/>
        <v>0</v>
      </c>
      <c r="P115">
        <f t="shared" si="12"/>
        <v>-1.152872154</v>
      </c>
      <c r="W115">
        <v>132.72</v>
      </c>
      <c r="X115">
        <f t="shared" si="13"/>
        <v>3.16</v>
      </c>
    </row>
    <row r="116" spans="1:24">
      <c r="A116" s="115">
        <v>39661</v>
      </c>
      <c r="B116">
        <v>842.47799999999995</v>
      </c>
      <c r="C116">
        <v>1931</v>
      </c>
      <c r="D116">
        <v>868.01400000000001</v>
      </c>
      <c r="E116">
        <f t="shared" si="7"/>
        <v>81102000</v>
      </c>
      <c r="K116">
        <v>9134.23</v>
      </c>
      <c r="L116">
        <f t="shared" si="8"/>
        <v>11509129799.999998</v>
      </c>
      <c r="M116">
        <f t="shared" si="9"/>
        <v>1150912979.9999998</v>
      </c>
      <c r="N116">
        <f t="shared" si="10"/>
        <v>1.1509129799999998</v>
      </c>
      <c r="O116">
        <f t="shared" si="11"/>
        <v>0</v>
      </c>
      <c r="P116">
        <f t="shared" si="12"/>
        <v>-1.1509129799999998</v>
      </c>
      <c r="W116">
        <v>113.24</v>
      </c>
      <c r="X116">
        <f t="shared" si="13"/>
        <v>2.696190476190476</v>
      </c>
    </row>
    <row r="117" spans="1:24">
      <c r="A117" s="116">
        <v>39692</v>
      </c>
      <c r="B117">
        <v>812.19600000000003</v>
      </c>
      <c r="C117">
        <v>2466</v>
      </c>
      <c r="D117">
        <v>859.53</v>
      </c>
      <c r="E117">
        <f t="shared" si="7"/>
        <v>103572000</v>
      </c>
      <c r="K117">
        <v>8497.2119999999995</v>
      </c>
      <c r="L117">
        <f t="shared" si="8"/>
        <v>10706487120</v>
      </c>
      <c r="M117">
        <f t="shared" si="9"/>
        <v>1070648712</v>
      </c>
      <c r="N117">
        <f t="shared" si="10"/>
        <v>1.0706487119999999</v>
      </c>
      <c r="O117">
        <f t="shared" si="11"/>
        <v>0</v>
      </c>
      <c r="P117">
        <f t="shared" si="12"/>
        <v>-1.0706487119999999</v>
      </c>
      <c r="W117">
        <v>97.23</v>
      </c>
      <c r="X117">
        <f t="shared" si="13"/>
        <v>2.3149999999999999</v>
      </c>
    </row>
    <row r="118" spans="1:24">
      <c r="A118" s="117">
        <v>39722</v>
      </c>
      <c r="B118">
        <v>842.01599999999996</v>
      </c>
      <c r="C118">
        <v>606</v>
      </c>
      <c r="D118">
        <v>905.1</v>
      </c>
      <c r="E118">
        <f t="shared" si="7"/>
        <v>25452000</v>
      </c>
      <c r="K118">
        <v>9024.2360000000008</v>
      </c>
      <c r="L118">
        <f t="shared" si="8"/>
        <v>11370537360</v>
      </c>
      <c r="M118">
        <f t="shared" si="9"/>
        <v>1137053736</v>
      </c>
      <c r="N118">
        <f t="shared" si="10"/>
        <v>1.1370537359999999</v>
      </c>
      <c r="O118">
        <f t="shared" si="11"/>
        <v>0</v>
      </c>
      <c r="P118">
        <f t="shared" si="12"/>
        <v>-1.1370537359999999</v>
      </c>
      <c r="W118">
        <v>71.58</v>
      </c>
      <c r="X118">
        <f t="shared" si="13"/>
        <v>1.7042857142857142</v>
      </c>
    </row>
    <row r="119" spans="1:24">
      <c r="A119" s="118">
        <v>39753</v>
      </c>
      <c r="B119">
        <v>845.83799999999997</v>
      </c>
      <c r="C119">
        <v>278</v>
      </c>
      <c r="D119">
        <v>854.49</v>
      </c>
      <c r="E119">
        <f t="shared" si="7"/>
        <v>11676000</v>
      </c>
      <c r="K119">
        <v>8903.8269999999993</v>
      </c>
      <c r="L119">
        <f t="shared" si="8"/>
        <v>11218822020</v>
      </c>
      <c r="M119">
        <f t="shared" si="9"/>
        <v>1121882202</v>
      </c>
      <c r="N119">
        <f t="shared" si="10"/>
        <v>1.1218822020000001</v>
      </c>
      <c r="O119">
        <f t="shared" si="11"/>
        <v>0</v>
      </c>
      <c r="P119">
        <f t="shared" si="12"/>
        <v>-1.1218822020000001</v>
      </c>
      <c r="W119">
        <v>52.45</v>
      </c>
      <c r="X119">
        <f t="shared" si="13"/>
        <v>1.2488095238095238</v>
      </c>
    </row>
    <row r="120" spans="1:24">
      <c r="A120" s="119">
        <v>39783</v>
      </c>
      <c r="B120">
        <v>854.36400000000003</v>
      </c>
      <c r="C120">
        <v>463</v>
      </c>
      <c r="D120">
        <v>918.33</v>
      </c>
      <c r="E120">
        <f t="shared" si="7"/>
        <v>19446000</v>
      </c>
      <c r="K120">
        <v>8927.366</v>
      </c>
      <c r="L120">
        <f t="shared" si="8"/>
        <v>11248481159.999998</v>
      </c>
      <c r="M120">
        <f t="shared" si="9"/>
        <v>1124848115.9999998</v>
      </c>
      <c r="N120">
        <f t="shared" si="10"/>
        <v>1.1248481159999997</v>
      </c>
      <c r="O120">
        <f t="shared" si="11"/>
        <v>0</v>
      </c>
      <c r="P120">
        <f t="shared" si="12"/>
        <v>-1.1248481159999997</v>
      </c>
      <c r="W120">
        <v>39.950000000000003</v>
      </c>
      <c r="X120">
        <f t="shared" si="13"/>
        <v>0.95119047619047625</v>
      </c>
    </row>
    <row r="121" spans="1:24">
      <c r="A121" s="120">
        <v>39814</v>
      </c>
      <c r="B121">
        <v>821.56200000000001</v>
      </c>
      <c r="C121">
        <v>388</v>
      </c>
      <c r="D121">
        <v>825.76199999999994</v>
      </c>
      <c r="E121">
        <f t="shared" si="7"/>
        <v>16296000</v>
      </c>
      <c r="K121">
        <v>8622.9459999999999</v>
      </c>
      <c r="L121">
        <f t="shared" si="8"/>
        <v>10864911960</v>
      </c>
      <c r="M121">
        <f t="shared" si="9"/>
        <v>1086491196</v>
      </c>
      <c r="N121">
        <f t="shared" si="10"/>
        <v>1.0864911960000001</v>
      </c>
      <c r="O121">
        <f t="shared" si="11"/>
        <v>0</v>
      </c>
      <c r="P121">
        <f t="shared" si="12"/>
        <v>-1.0864911960000001</v>
      </c>
      <c r="W121">
        <v>43.44</v>
      </c>
      <c r="X121">
        <f t="shared" si="13"/>
        <v>1.0342857142857143</v>
      </c>
    </row>
    <row r="122" spans="1:24">
      <c r="A122" s="121">
        <v>39845</v>
      </c>
      <c r="B122">
        <v>766.71</v>
      </c>
      <c r="C122">
        <v>56</v>
      </c>
      <c r="D122">
        <v>713.62199999999996</v>
      </c>
      <c r="E122">
        <f t="shared" si="7"/>
        <v>2352000</v>
      </c>
      <c r="K122">
        <v>8836.4920000000002</v>
      </c>
      <c r="L122">
        <f t="shared" si="8"/>
        <v>11133979920</v>
      </c>
      <c r="M122">
        <f t="shared" si="9"/>
        <v>1113397992</v>
      </c>
      <c r="N122">
        <f t="shared" si="10"/>
        <v>1.1133979919999999</v>
      </c>
      <c r="O122">
        <f t="shared" si="11"/>
        <v>0</v>
      </c>
      <c r="P122">
        <f t="shared" si="12"/>
        <v>-1.1133979919999999</v>
      </c>
      <c r="W122">
        <v>43.32</v>
      </c>
      <c r="X122">
        <f t="shared" si="13"/>
        <v>1.0314285714285714</v>
      </c>
    </row>
    <row r="123" spans="1:24">
      <c r="A123" s="122">
        <v>39873</v>
      </c>
      <c r="B123">
        <v>845.08199999999999</v>
      </c>
      <c r="C123">
        <v>79</v>
      </c>
      <c r="D123">
        <v>824.16600000000005</v>
      </c>
      <c r="E123">
        <f t="shared" si="7"/>
        <v>3318000</v>
      </c>
      <c r="K123">
        <v>8902.7309999999998</v>
      </c>
      <c r="L123">
        <f t="shared" si="8"/>
        <v>11217441060</v>
      </c>
      <c r="M123">
        <f t="shared" si="9"/>
        <v>1121744106</v>
      </c>
      <c r="N123">
        <f t="shared" si="10"/>
        <v>1.121744106</v>
      </c>
      <c r="O123">
        <f t="shared" si="11"/>
        <v>0</v>
      </c>
      <c r="P123">
        <f t="shared" si="12"/>
        <v>-1.121744106</v>
      </c>
      <c r="W123">
        <v>46.54</v>
      </c>
      <c r="X123">
        <f t="shared" si="13"/>
        <v>1.108095238095238</v>
      </c>
    </row>
    <row r="124" spans="1:24">
      <c r="A124" s="123">
        <v>39904</v>
      </c>
      <c r="B124">
        <v>813.70799999999997</v>
      </c>
      <c r="C124">
        <v>166</v>
      </c>
      <c r="D124">
        <v>866.41800000000001</v>
      </c>
      <c r="E124">
        <f t="shared" si="7"/>
        <v>6972000</v>
      </c>
      <c r="K124">
        <v>9029.0939999999991</v>
      </c>
      <c r="L124">
        <f t="shared" si="8"/>
        <v>11376658439.999998</v>
      </c>
      <c r="M124">
        <f t="shared" si="9"/>
        <v>1137665843.9999998</v>
      </c>
      <c r="N124">
        <f t="shared" si="10"/>
        <v>1.1376658439999998</v>
      </c>
      <c r="O124">
        <f t="shared" si="11"/>
        <v>0</v>
      </c>
      <c r="P124">
        <f t="shared" si="12"/>
        <v>-1.1376658439999998</v>
      </c>
      <c r="W124">
        <v>50.18</v>
      </c>
      <c r="X124">
        <f t="shared" si="13"/>
        <v>1.1947619047619047</v>
      </c>
    </row>
    <row r="125" spans="1:24">
      <c r="A125" s="124">
        <v>39934</v>
      </c>
      <c r="B125">
        <v>883.00800000000004</v>
      </c>
      <c r="C125">
        <v>507</v>
      </c>
      <c r="D125">
        <v>952.56</v>
      </c>
      <c r="E125">
        <f t="shared" si="7"/>
        <v>21294000</v>
      </c>
      <c r="K125">
        <v>9083.9570000000003</v>
      </c>
      <c r="L125">
        <f t="shared" si="8"/>
        <v>11445785820</v>
      </c>
      <c r="M125">
        <f t="shared" si="9"/>
        <v>1144578582</v>
      </c>
      <c r="N125">
        <f t="shared" si="10"/>
        <v>1.1445785820000001</v>
      </c>
      <c r="O125">
        <f t="shared" si="11"/>
        <v>0</v>
      </c>
      <c r="P125">
        <f t="shared" si="12"/>
        <v>-1.1445785820000001</v>
      </c>
      <c r="W125">
        <v>57.3</v>
      </c>
      <c r="X125">
        <f t="shared" si="13"/>
        <v>1.3642857142857143</v>
      </c>
    </row>
    <row r="126" spans="1:24">
      <c r="A126" s="125">
        <v>39965</v>
      </c>
      <c r="B126">
        <v>887.25</v>
      </c>
      <c r="C126">
        <v>705</v>
      </c>
      <c r="D126">
        <v>925.21799999999996</v>
      </c>
      <c r="E126">
        <f t="shared" si="7"/>
        <v>29610000</v>
      </c>
      <c r="K126">
        <v>9179.8410000000003</v>
      </c>
      <c r="L126">
        <f t="shared" si="8"/>
        <v>11566599660</v>
      </c>
      <c r="M126">
        <f t="shared" si="9"/>
        <v>1156659966</v>
      </c>
      <c r="N126">
        <f t="shared" si="10"/>
        <v>1.1566599660000001</v>
      </c>
      <c r="O126">
        <f t="shared" si="11"/>
        <v>0</v>
      </c>
      <c r="P126">
        <f t="shared" si="12"/>
        <v>-1.1566599660000001</v>
      </c>
      <c r="W126">
        <v>68.61</v>
      </c>
      <c r="X126">
        <f t="shared" si="13"/>
        <v>1.6335714285714285</v>
      </c>
    </row>
    <row r="127" spans="1:24">
      <c r="A127" s="126">
        <v>39995</v>
      </c>
      <c r="B127">
        <v>961.25400000000002</v>
      </c>
      <c r="C127">
        <v>960</v>
      </c>
      <c r="D127">
        <v>991.11599999999999</v>
      </c>
      <c r="E127">
        <f t="shared" si="7"/>
        <v>40320000</v>
      </c>
      <c r="K127">
        <v>9260.4320000000007</v>
      </c>
      <c r="L127">
        <f t="shared" si="8"/>
        <v>11668144320</v>
      </c>
      <c r="M127">
        <f t="shared" si="9"/>
        <v>1166814432</v>
      </c>
      <c r="N127">
        <f t="shared" si="10"/>
        <v>1.166814432</v>
      </c>
      <c r="O127">
        <f t="shared" si="11"/>
        <v>0</v>
      </c>
      <c r="P127">
        <f t="shared" si="12"/>
        <v>-1.166814432</v>
      </c>
      <c r="W127">
        <v>64.44</v>
      </c>
      <c r="X127">
        <f t="shared" si="13"/>
        <v>1.5342857142857143</v>
      </c>
    </row>
    <row r="128" spans="1:24">
      <c r="A128" s="127">
        <v>40026</v>
      </c>
      <c r="B128">
        <v>971.71199999999999</v>
      </c>
      <c r="C128">
        <v>983</v>
      </c>
      <c r="D128">
        <v>994.18200000000002</v>
      </c>
      <c r="E128">
        <f t="shared" si="7"/>
        <v>41286000</v>
      </c>
      <c r="K128">
        <v>9294.8040000000001</v>
      </c>
      <c r="L128">
        <f t="shared" si="8"/>
        <v>11711453040</v>
      </c>
      <c r="M128">
        <f t="shared" si="9"/>
        <v>1171145304</v>
      </c>
      <c r="N128">
        <f t="shared" si="10"/>
        <v>1.1711453039999999</v>
      </c>
      <c r="O128">
        <f t="shared" si="11"/>
        <v>0</v>
      </c>
      <c r="P128">
        <f t="shared" si="12"/>
        <v>-1.1711453039999999</v>
      </c>
      <c r="W128">
        <v>72.510000000000005</v>
      </c>
      <c r="X128">
        <f t="shared" si="13"/>
        <v>1.7264285714285716</v>
      </c>
    </row>
    <row r="129" spans="1:24">
      <c r="A129" s="128">
        <v>40057</v>
      </c>
      <c r="B129">
        <v>933.15599999999995</v>
      </c>
      <c r="C129">
        <v>310</v>
      </c>
      <c r="D129">
        <v>920.47199999999998</v>
      </c>
      <c r="E129">
        <f t="shared" si="7"/>
        <v>13020000</v>
      </c>
      <c r="K129">
        <v>8910.5959999999995</v>
      </c>
      <c r="L129">
        <f t="shared" si="8"/>
        <v>11227350960</v>
      </c>
      <c r="M129">
        <f t="shared" si="9"/>
        <v>1122735096</v>
      </c>
      <c r="N129">
        <f t="shared" si="10"/>
        <v>1.122735096</v>
      </c>
      <c r="O129">
        <f t="shared" si="11"/>
        <v>0</v>
      </c>
      <c r="P129">
        <f t="shared" si="12"/>
        <v>-1.122735096</v>
      </c>
      <c r="W129">
        <v>67.650000000000006</v>
      </c>
      <c r="X129">
        <f t="shared" si="13"/>
        <v>1.6107142857142858</v>
      </c>
    </row>
    <row r="130" spans="1:24">
      <c r="A130" s="129">
        <v>40087</v>
      </c>
      <c r="B130">
        <v>985.61400000000003</v>
      </c>
      <c r="C130">
        <v>269</v>
      </c>
      <c r="D130">
        <v>1011.612</v>
      </c>
      <c r="E130">
        <f t="shared" si="7"/>
        <v>11298000</v>
      </c>
      <c r="K130">
        <v>8986.3520000000008</v>
      </c>
      <c r="L130">
        <f t="shared" si="8"/>
        <v>11322803520</v>
      </c>
      <c r="M130">
        <f t="shared" si="9"/>
        <v>1132280352</v>
      </c>
      <c r="N130">
        <f t="shared" si="10"/>
        <v>1.132280352</v>
      </c>
      <c r="O130">
        <f t="shared" si="11"/>
        <v>0</v>
      </c>
      <c r="P130">
        <f t="shared" si="12"/>
        <v>-1.132280352</v>
      </c>
      <c r="W130">
        <v>72.77</v>
      </c>
      <c r="X130">
        <f t="shared" si="13"/>
        <v>1.7326190476190475</v>
      </c>
    </row>
    <row r="131" spans="1:24">
      <c r="A131" s="130">
        <v>40118</v>
      </c>
      <c r="B131">
        <v>1013.124</v>
      </c>
      <c r="C131">
        <v>285</v>
      </c>
      <c r="D131">
        <v>998.00400000000002</v>
      </c>
      <c r="E131">
        <f t="shared" si="7"/>
        <v>11970000</v>
      </c>
      <c r="K131">
        <v>8905.6280000000006</v>
      </c>
      <c r="L131">
        <f t="shared" si="8"/>
        <v>11221091280.000002</v>
      </c>
      <c r="M131">
        <f t="shared" si="9"/>
        <v>1122109128.0000002</v>
      </c>
      <c r="N131">
        <f t="shared" si="10"/>
        <v>1.1221091280000002</v>
      </c>
      <c r="O131">
        <f t="shared" si="11"/>
        <v>0</v>
      </c>
      <c r="P131">
        <f t="shared" si="12"/>
        <v>-1.1221091280000002</v>
      </c>
      <c r="W131">
        <v>76.66</v>
      </c>
      <c r="X131">
        <f t="shared" si="13"/>
        <v>1.8252380952380951</v>
      </c>
    </row>
    <row r="132" spans="1:24">
      <c r="A132" s="131">
        <v>40148</v>
      </c>
      <c r="B132">
        <v>1055.6279999999999</v>
      </c>
      <c r="C132">
        <v>12</v>
      </c>
      <c r="D132">
        <v>1013.46</v>
      </c>
      <c r="E132">
        <f t="shared" si="7"/>
        <v>504000</v>
      </c>
      <c r="K132">
        <v>8931.1509999999998</v>
      </c>
      <c r="L132">
        <f t="shared" si="8"/>
        <v>11253250259.999998</v>
      </c>
      <c r="M132">
        <f t="shared" si="9"/>
        <v>1125325025.9999998</v>
      </c>
      <c r="N132">
        <f t="shared" si="10"/>
        <v>1.1253250259999998</v>
      </c>
      <c r="O132">
        <f t="shared" si="11"/>
        <v>0</v>
      </c>
      <c r="P132">
        <f t="shared" si="12"/>
        <v>-1.1253250259999998</v>
      </c>
      <c r="W132">
        <v>74.459999999999994</v>
      </c>
      <c r="X132">
        <f t="shared" si="13"/>
        <v>1.7728571428571427</v>
      </c>
    </row>
    <row r="133" spans="1:24" ht="15">
      <c r="A133" s="132">
        <v>40179</v>
      </c>
      <c r="B133">
        <v>1076.25</v>
      </c>
      <c r="C133">
        <v>-233.87700000000001</v>
      </c>
      <c r="D133">
        <v>996.83299999999997</v>
      </c>
      <c r="E133">
        <f t="shared" si="7"/>
        <v>-9822834</v>
      </c>
      <c r="J133">
        <v>2.5000000000000001E-3</v>
      </c>
      <c r="K133">
        <v>8519.5429999999997</v>
      </c>
      <c r="L133">
        <f t="shared" si="8"/>
        <v>10734624179.999998</v>
      </c>
      <c r="M133">
        <f t="shared" si="9"/>
        <v>1073462417.9999999</v>
      </c>
      <c r="N133">
        <f t="shared" si="10"/>
        <v>1.0734624179999999</v>
      </c>
      <c r="O133">
        <f t="shared" si="11"/>
        <v>0</v>
      </c>
      <c r="P133">
        <f t="shared" si="12"/>
        <v>-1.0734624179999999</v>
      </c>
      <c r="U133" s="245">
        <v>1.6118421000000001E-2</v>
      </c>
      <c r="V133">
        <f>U133-J133</f>
        <v>1.3618421E-2</v>
      </c>
      <c r="W133">
        <v>76.17</v>
      </c>
      <c r="X133">
        <f t="shared" si="13"/>
        <v>1.8135714285714286</v>
      </c>
    </row>
    <row r="134" spans="1:24" ht="15">
      <c r="A134" s="133">
        <v>40210</v>
      </c>
      <c r="B134">
        <v>999.68399999999997</v>
      </c>
      <c r="C134">
        <v>-481.56099999999998</v>
      </c>
      <c r="D134">
        <v>935.52599999999995</v>
      </c>
      <c r="E134">
        <f t="shared" si="7"/>
        <v>-20225562</v>
      </c>
      <c r="J134">
        <v>2.5263159999999998E-3</v>
      </c>
      <c r="K134">
        <v>8579.3719999999994</v>
      </c>
      <c r="L134">
        <f t="shared" si="8"/>
        <v>10810008719.999998</v>
      </c>
      <c r="M134">
        <f t="shared" si="9"/>
        <v>1081000871.9999998</v>
      </c>
      <c r="N134">
        <f t="shared" si="10"/>
        <v>1.0810008719999997</v>
      </c>
      <c r="O134">
        <f t="shared" si="11"/>
        <v>0</v>
      </c>
      <c r="P134">
        <f t="shared" si="12"/>
        <v>-1.0810008719999997</v>
      </c>
      <c r="U134" s="245">
        <v>5.4078947000000002E-2</v>
      </c>
      <c r="V134">
        <f t="shared" ref="V134:V197" si="14">U134-J134</f>
        <v>5.1552631000000002E-2</v>
      </c>
      <c r="W134">
        <v>73.75</v>
      </c>
      <c r="X134">
        <f t="shared" si="13"/>
        <v>1.7559523809523809</v>
      </c>
    </row>
    <row r="135" spans="1:24" ht="15">
      <c r="A135" s="134">
        <v>40238</v>
      </c>
      <c r="B135">
        <v>1112.412</v>
      </c>
      <c r="C135">
        <v>-1104.0340000000001</v>
      </c>
      <c r="D135">
        <v>1027.193</v>
      </c>
      <c r="E135">
        <f t="shared" si="7"/>
        <v>-46369428</v>
      </c>
      <c r="J135">
        <v>2.1565217000000001E-2</v>
      </c>
      <c r="K135">
        <v>8792.8369999999995</v>
      </c>
      <c r="L135">
        <f t="shared" si="8"/>
        <v>11078974620</v>
      </c>
      <c r="M135">
        <f t="shared" si="9"/>
        <v>1107897462</v>
      </c>
      <c r="N135">
        <f t="shared" si="10"/>
        <v>1.1078974619999999</v>
      </c>
      <c r="O135">
        <f t="shared" si="11"/>
        <v>0</v>
      </c>
      <c r="P135">
        <f t="shared" si="12"/>
        <v>-1.1078974619999999</v>
      </c>
      <c r="U135" s="245">
        <v>6.6206522000000004E-2</v>
      </c>
      <c r="V135">
        <f t="shared" si="14"/>
        <v>4.4641305000000006E-2</v>
      </c>
      <c r="W135">
        <v>78.83</v>
      </c>
      <c r="X135">
        <f t="shared" si="13"/>
        <v>1.8769047619047619</v>
      </c>
    </row>
    <row r="136" spans="1:24" ht="15">
      <c r="A136" s="135">
        <v>40269</v>
      </c>
      <c r="B136">
        <v>1066.1279999999999</v>
      </c>
      <c r="C136">
        <v>-926.88499999999999</v>
      </c>
      <c r="D136">
        <v>1034.759</v>
      </c>
      <c r="E136">
        <f t="shared" si="7"/>
        <v>-38929170</v>
      </c>
      <c r="J136">
        <v>9.7142860000000008E-3</v>
      </c>
      <c r="K136">
        <v>9107.8119999999999</v>
      </c>
      <c r="L136">
        <f t="shared" si="8"/>
        <v>11475843120</v>
      </c>
      <c r="M136">
        <f t="shared" si="9"/>
        <v>1147584312</v>
      </c>
      <c r="N136">
        <f t="shared" si="10"/>
        <v>1.147584312</v>
      </c>
      <c r="O136">
        <f t="shared" si="11"/>
        <v>0</v>
      </c>
      <c r="P136">
        <f t="shared" si="12"/>
        <v>-1.147584312</v>
      </c>
      <c r="U136" s="245">
        <v>4.0809524E-2</v>
      </c>
      <c r="V136">
        <f t="shared" si="14"/>
        <v>3.1095237999999997E-2</v>
      </c>
      <c r="W136">
        <v>84.82</v>
      </c>
      <c r="X136">
        <f t="shared" si="13"/>
        <v>2.0195238095238093</v>
      </c>
    </row>
    <row r="137" spans="1:24" ht="15">
      <c r="A137" s="136">
        <v>40299</v>
      </c>
      <c r="B137">
        <v>1102.248</v>
      </c>
      <c r="C137">
        <v>-367.70499999999998</v>
      </c>
      <c r="D137">
        <v>1094.826</v>
      </c>
      <c r="E137">
        <f t="shared" si="7"/>
        <v>-15443610</v>
      </c>
      <c r="J137">
        <v>7.7499999999999999E-3</v>
      </c>
      <c r="K137">
        <v>9162.4930000000004</v>
      </c>
      <c r="L137">
        <f t="shared" si="8"/>
        <v>11544741180.000002</v>
      </c>
      <c r="M137">
        <f t="shared" si="9"/>
        <v>1154474118.0000002</v>
      </c>
      <c r="N137">
        <f t="shared" si="10"/>
        <v>1.1544741180000002</v>
      </c>
      <c r="O137">
        <f t="shared" si="11"/>
        <v>0</v>
      </c>
      <c r="P137">
        <f t="shared" si="12"/>
        <v>-1.1544741180000002</v>
      </c>
      <c r="U137" s="245">
        <v>3.7624999999999999E-2</v>
      </c>
      <c r="V137">
        <f t="shared" si="14"/>
        <v>2.9874999999999999E-2</v>
      </c>
      <c r="W137">
        <v>75.95</v>
      </c>
      <c r="X137">
        <f t="shared" si="13"/>
        <v>1.8083333333333333</v>
      </c>
    </row>
    <row r="138" spans="1:24" ht="15">
      <c r="A138" s="137">
        <v>40330</v>
      </c>
      <c r="B138">
        <v>1076.5440000000001</v>
      </c>
      <c r="C138">
        <v>-341.16199999999998</v>
      </c>
      <c r="D138">
        <v>1116.2270000000001</v>
      </c>
      <c r="E138">
        <f t="shared" si="7"/>
        <v>-14328804</v>
      </c>
      <c r="J138">
        <v>5.4886359999999999E-3</v>
      </c>
      <c r="K138">
        <v>9310.98</v>
      </c>
      <c r="L138">
        <f t="shared" si="8"/>
        <v>11731834799.999998</v>
      </c>
      <c r="M138">
        <f t="shared" si="9"/>
        <v>1173183479.9999998</v>
      </c>
      <c r="N138">
        <f t="shared" si="10"/>
        <v>1.1731834799999998</v>
      </c>
      <c r="O138">
        <f t="shared" si="11"/>
        <v>0</v>
      </c>
      <c r="P138">
        <f t="shared" si="12"/>
        <v>-1.1731834799999998</v>
      </c>
      <c r="U138" s="245">
        <v>4.0954545000000002E-2</v>
      </c>
      <c r="V138">
        <f t="shared" si="14"/>
        <v>3.5465909000000004E-2</v>
      </c>
      <c r="W138">
        <v>74.760000000000005</v>
      </c>
      <c r="X138">
        <f t="shared" si="13"/>
        <v>1.78</v>
      </c>
    </row>
    <row r="139" spans="1:24" ht="15">
      <c r="A139" s="138">
        <v>40360</v>
      </c>
      <c r="B139">
        <v>1116.528</v>
      </c>
      <c r="C139">
        <v>-577.89800000000002</v>
      </c>
      <c r="D139">
        <v>1124.008</v>
      </c>
      <c r="E139">
        <f t="shared" si="7"/>
        <v>-24271716</v>
      </c>
      <c r="F139">
        <v>1119536004</v>
      </c>
      <c r="G139">
        <v>1118287516</v>
      </c>
      <c r="H139">
        <v>1079166667</v>
      </c>
      <c r="I139">
        <v>12.95</v>
      </c>
      <c r="J139">
        <v>4.416667E-3</v>
      </c>
      <c r="K139">
        <v>9300.8850000000002</v>
      </c>
      <c r="L139">
        <f t="shared" si="8"/>
        <v>11719115100</v>
      </c>
      <c r="M139">
        <f t="shared" si="9"/>
        <v>1171911510</v>
      </c>
      <c r="N139">
        <f t="shared" si="10"/>
        <v>9.2744842999999993E-2</v>
      </c>
      <c r="O139">
        <f t="shared" si="11"/>
        <v>-3.9120848999999999E-2</v>
      </c>
      <c r="P139">
        <f t="shared" si="12"/>
        <v>-0.13186569199999998</v>
      </c>
      <c r="Q139">
        <v>58367465</v>
      </c>
      <c r="R139">
        <v>38911099</v>
      </c>
      <c r="S139">
        <v>54166666.666666672</v>
      </c>
      <c r="T139">
        <v>0.65</v>
      </c>
      <c r="U139" s="245">
        <v>2.9273810000000001E-2</v>
      </c>
      <c r="V139">
        <f t="shared" si="14"/>
        <v>2.4857143000000002E-2</v>
      </c>
      <c r="W139">
        <v>75.58</v>
      </c>
      <c r="X139">
        <f t="shared" si="13"/>
        <v>1.7995238095238095</v>
      </c>
    </row>
    <row r="140" spans="1:24" ht="15">
      <c r="A140" s="139">
        <v>40391</v>
      </c>
      <c r="B140">
        <v>1132.4880000000001</v>
      </c>
      <c r="C140">
        <v>-694.52</v>
      </c>
      <c r="D140">
        <v>1121.336</v>
      </c>
      <c r="E140">
        <f t="shared" si="7"/>
        <v>-29169840</v>
      </c>
      <c r="F140">
        <v>1116871844</v>
      </c>
      <c r="G140">
        <v>1115107123</v>
      </c>
      <c r="H140">
        <v>1079166667</v>
      </c>
      <c r="I140">
        <v>12.95</v>
      </c>
      <c r="J140">
        <v>6.8863639999999999E-3</v>
      </c>
      <c r="K140">
        <v>9255.4140000000007</v>
      </c>
      <c r="L140">
        <f t="shared" si="8"/>
        <v>11661821640.000002</v>
      </c>
      <c r="M140">
        <f t="shared" si="9"/>
        <v>1166182164.0000002</v>
      </c>
      <c r="N140">
        <f t="shared" si="10"/>
        <v>8.7015497000000233E-2</v>
      </c>
      <c r="O140">
        <f t="shared" si="11"/>
        <v>-3.5940456000000003E-2</v>
      </c>
      <c r="P140">
        <f t="shared" si="12"/>
        <v>-0.12295595300000023</v>
      </c>
      <c r="Q140">
        <v>46723894</v>
      </c>
      <c r="R140">
        <v>31148672</v>
      </c>
      <c r="S140">
        <v>54166666.666666672</v>
      </c>
      <c r="T140">
        <v>0.65</v>
      </c>
      <c r="U140" s="245">
        <v>1.1181818E-2</v>
      </c>
      <c r="V140">
        <f t="shared" si="14"/>
        <v>4.2954539999999998E-3</v>
      </c>
      <c r="W140">
        <v>77.040000000000006</v>
      </c>
      <c r="X140">
        <f t="shared" si="13"/>
        <v>1.8342857142857145</v>
      </c>
    </row>
    <row r="141" spans="1:24" ht="15">
      <c r="A141" s="140">
        <v>40422</v>
      </c>
      <c r="B141">
        <v>1101.2819999999999</v>
      </c>
      <c r="C141">
        <v>-923.67200000000003</v>
      </c>
      <c r="D141">
        <v>1060.0940000000001</v>
      </c>
      <c r="E141">
        <f t="shared" si="7"/>
        <v>-38794224</v>
      </c>
      <c r="F141">
        <v>1110929184</v>
      </c>
      <c r="G141">
        <v>1108025412</v>
      </c>
      <c r="H141">
        <v>1079166667</v>
      </c>
      <c r="I141">
        <v>12.95</v>
      </c>
      <c r="J141">
        <v>1.8345238E-2</v>
      </c>
      <c r="K141">
        <v>9112.2819999999992</v>
      </c>
      <c r="L141">
        <f t="shared" si="8"/>
        <v>11481475319.999998</v>
      </c>
      <c r="M141">
        <f t="shared" si="9"/>
        <v>1148147531.9999998</v>
      </c>
      <c r="N141">
        <f t="shared" si="10"/>
        <v>6.8980864999999766E-2</v>
      </c>
      <c r="O141">
        <f t="shared" si="11"/>
        <v>-2.8858745000000002E-2</v>
      </c>
      <c r="P141">
        <f t="shared" si="12"/>
        <v>-9.7839609999999771E-2</v>
      </c>
      <c r="Q141">
        <v>55379939</v>
      </c>
      <c r="R141">
        <v>36919404</v>
      </c>
      <c r="S141">
        <v>54166666.666666672</v>
      </c>
      <c r="T141">
        <v>0.65</v>
      </c>
      <c r="U141" s="245">
        <v>1.9559523999999998E-2</v>
      </c>
      <c r="V141">
        <f t="shared" si="14"/>
        <v>1.2142859999999984E-3</v>
      </c>
      <c r="W141">
        <v>77.84</v>
      </c>
      <c r="X141">
        <f t="shared" si="13"/>
        <v>1.8533333333333335</v>
      </c>
    </row>
    <row r="142" spans="1:24" ht="15">
      <c r="A142" s="141">
        <v>40452</v>
      </c>
      <c r="B142">
        <v>1153.7819999999999</v>
      </c>
      <c r="C142">
        <v>-830.03399999999999</v>
      </c>
      <c r="D142">
        <v>1125.5989999999999</v>
      </c>
      <c r="E142">
        <f t="shared" ref="E142:E205" si="15">C142*1000*42</f>
        <v>-34861428</v>
      </c>
      <c r="F142">
        <v>1111622351</v>
      </c>
      <c r="G142">
        <v>1111546981</v>
      </c>
      <c r="H142">
        <v>1079166667</v>
      </c>
      <c r="I142">
        <v>12.95</v>
      </c>
      <c r="J142">
        <v>1.7464285999999999E-2</v>
      </c>
      <c r="K142">
        <v>9015.6219999999994</v>
      </c>
      <c r="L142">
        <f t="shared" ref="L142:L205" si="16">K142*30*1000*42</f>
        <v>11359683720</v>
      </c>
      <c r="M142">
        <f t="shared" ref="M142:M205" si="17">L142*0.1</f>
        <v>1135968372</v>
      </c>
      <c r="N142">
        <f t="shared" ref="N142:N205" si="18">(M142-H142)/1000000000</f>
        <v>5.6801705000000001E-2</v>
      </c>
      <c r="O142">
        <f t="shared" ref="O142:O205" si="19">(H142-G142)/1000000000</f>
        <v>-3.2380314E-2</v>
      </c>
      <c r="P142">
        <f t="shared" ref="P142:P205" si="20">O142-N142</f>
        <v>-8.9182019000000001E-2</v>
      </c>
      <c r="Q142">
        <v>60574225</v>
      </c>
      <c r="R142">
        <v>40382348</v>
      </c>
      <c r="S142">
        <v>54166666.666666672</v>
      </c>
      <c r="T142">
        <v>0.65</v>
      </c>
      <c r="U142" s="245">
        <v>1.7476189999999999E-2</v>
      </c>
      <c r="V142">
        <f t="shared" si="14"/>
        <v>1.1904000000000081E-5</v>
      </c>
      <c r="W142">
        <v>82.67</v>
      </c>
      <c r="X142">
        <f t="shared" ref="X142:X205" si="21">W142/42</f>
        <v>1.9683333333333333</v>
      </c>
    </row>
    <row r="143" spans="1:24" ht="15">
      <c r="A143" s="142">
        <v>40483</v>
      </c>
      <c r="B143">
        <v>1165.374</v>
      </c>
      <c r="C143">
        <v>-923.17</v>
      </c>
      <c r="D143">
        <v>1089.9770000000001</v>
      </c>
      <c r="E143">
        <f t="shared" si="15"/>
        <v>-38773140</v>
      </c>
      <c r="F143">
        <v>1139098116</v>
      </c>
      <c r="G143">
        <v>1138879287</v>
      </c>
      <c r="H143">
        <v>1079166667</v>
      </c>
      <c r="I143">
        <v>12.95</v>
      </c>
      <c r="J143">
        <v>1.6687500000000001E-2</v>
      </c>
      <c r="K143">
        <v>8815.9310000000005</v>
      </c>
      <c r="L143">
        <f t="shared" si="16"/>
        <v>11108073060</v>
      </c>
      <c r="M143">
        <f t="shared" si="17"/>
        <v>1110807306</v>
      </c>
      <c r="N143">
        <f t="shared" si="18"/>
        <v>3.1640638999999998E-2</v>
      </c>
      <c r="O143">
        <f t="shared" si="19"/>
        <v>-5.9712620000000001E-2</v>
      </c>
      <c r="P143">
        <f t="shared" si="20"/>
        <v>-9.1353258999999992E-2</v>
      </c>
      <c r="Q143">
        <v>49647251</v>
      </c>
      <c r="R143">
        <v>33051183</v>
      </c>
      <c r="S143">
        <v>54166666.666666672</v>
      </c>
      <c r="T143">
        <v>0.65</v>
      </c>
      <c r="U143" s="245">
        <v>1.6975000000000001E-2</v>
      </c>
      <c r="V143">
        <f t="shared" si="14"/>
        <v>2.8749999999999956E-4</v>
      </c>
      <c r="W143">
        <v>85.28</v>
      </c>
      <c r="X143">
        <f t="shared" si="21"/>
        <v>2.0304761904761905</v>
      </c>
    </row>
    <row r="144" spans="1:24" ht="15">
      <c r="A144" s="143">
        <v>40513</v>
      </c>
      <c r="B144">
        <v>1195.194</v>
      </c>
      <c r="C144">
        <v>-1710.797</v>
      </c>
      <c r="D144">
        <v>1132.1189999999999</v>
      </c>
      <c r="E144">
        <f t="shared" si="15"/>
        <v>-71853474</v>
      </c>
      <c r="F144">
        <v>1198030350</v>
      </c>
      <c r="G144">
        <v>1197981699</v>
      </c>
      <c r="H144">
        <v>1079166667</v>
      </c>
      <c r="I144">
        <v>12.95</v>
      </c>
      <c r="J144">
        <v>1.0999999999999999E-2</v>
      </c>
      <c r="K144">
        <v>8910.8240000000005</v>
      </c>
      <c r="L144">
        <f t="shared" si="16"/>
        <v>11227638240.000002</v>
      </c>
      <c r="M144">
        <f t="shared" si="17"/>
        <v>1122763824.0000002</v>
      </c>
      <c r="N144">
        <f t="shared" si="18"/>
        <v>4.359715700000024E-2</v>
      </c>
      <c r="O144">
        <f t="shared" si="19"/>
        <v>-0.118815032</v>
      </c>
      <c r="P144">
        <f t="shared" si="20"/>
        <v>-0.16241218900000023</v>
      </c>
      <c r="Q144">
        <v>52583674</v>
      </c>
      <c r="R144">
        <v>34990207</v>
      </c>
      <c r="S144">
        <v>54166666.666666672</v>
      </c>
      <c r="T144">
        <v>0.65</v>
      </c>
      <c r="U144" s="245">
        <v>1.0693182000000001E-2</v>
      </c>
      <c r="V144">
        <f t="shared" si="14"/>
        <v>-3.0681799999999863E-4</v>
      </c>
      <c r="W144">
        <v>91.45</v>
      </c>
      <c r="X144">
        <f t="shared" si="21"/>
        <v>2.1773809523809526</v>
      </c>
    </row>
    <row r="145" spans="1:24" ht="15">
      <c r="A145" s="144">
        <v>40544</v>
      </c>
      <c r="B145">
        <v>1195.614</v>
      </c>
      <c r="C145">
        <v>-1359.002</v>
      </c>
      <c r="D145">
        <v>1017.366</v>
      </c>
      <c r="E145">
        <f t="shared" si="15"/>
        <v>-57078084</v>
      </c>
      <c r="F145">
        <v>1160570280</v>
      </c>
      <c r="G145">
        <v>1160507379</v>
      </c>
      <c r="H145">
        <v>1162500000</v>
      </c>
      <c r="I145">
        <v>13.95</v>
      </c>
      <c r="J145">
        <v>6.2750000000000002E-3</v>
      </c>
      <c r="K145">
        <v>8370.1540000000005</v>
      </c>
      <c r="L145">
        <f t="shared" si="16"/>
        <v>10546394040.000002</v>
      </c>
      <c r="M145">
        <f t="shared" si="17"/>
        <v>1054639404.0000002</v>
      </c>
      <c r="N145">
        <f t="shared" si="18"/>
        <v>-0.10786059599999977</v>
      </c>
      <c r="O145">
        <f t="shared" si="19"/>
        <v>1.992621E-3</v>
      </c>
      <c r="P145">
        <f t="shared" si="20"/>
        <v>0.10985321699999977</v>
      </c>
      <c r="Q145">
        <v>56909734</v>
      </c>
      <c r="R145">
        <v>37666773</v>
      </c>
      <c r="S145">
        <v>66666666.666666664</v>
      </c>
      <c r="T145">
        <v>0.8</v>
      </c>
      <c r="U145" s="245">
        <v>9.6249999999999999E-3</v>
      </c>
      <c r="V145">
        <f t="shared" si="14"/>
        <v>3.3499999999999997E-3</v>
      </c>
      <c r="W145">
        <v>96.52</v>
      </c>
      <c r="X145">
        <f t="shared" si="21"/>
        <v>2.2980952380952382</v>
      </c>
    </row>
    <row r="146" spans="1:24" ht="15">
      <c r="A146" s="145">
        <v>40575</v>
      </c>
      <c r="B146">
        <v>1062.5999999999999</v>
      </c>
      <c r="C146">
        <v>-1425.2460000000001</v>
      </c>
      <c r="D146">
        <v>994.76</v>
      </c>
      <c r="E146">
        <f t="shared" si="15"/>
        <v>-59860332</v>
      </c>
      <c r="F146">
        <v>1054423544</v>
      </c>
      <c r="G146">
        <v>1054310409</v>
      </c>
      <c r="H146">
        <v>1162500000</v>
      </c>
      <c r="I146">
        <v>13.95</v>
      </c>
      <c r="J146">
        <v>5.210526E-3</v>
      </c>
      <c r="K146">
        <v>8604.0390000000007</v>
      </c>
      <c r="L146">
        <f t="shared" si="16"/>
        <v>10841089140</v>
      </c>
      <c r="M146">
        <f t="shared" si="17"/>
        <v>1084108914</v>
      </c>
      <c r="N146">
        <f t="shared" si="18"/>
        <v>-7.8391085999999999E-2</v>
      </c>
      <c r="O146">
        <f t="shared" si="19"/>
        <v>0.108189591</v>
      </c>
      <c r="P146">
        <f t="shared" si="20"/>
        <v>0.186580677</v>
      </c>
      <c r="Q146">
        <v>64687149</v>
      </c>
      <c r="R146">
        <v>43108534</v>
      </c>
      <c r="S146">
        <v>66666666.666666664</v>
      </c>
      <c r="T146">
        <v>0.8</v>
      </c>
      <c r="U146" s="245">
        <v>6.0131580000000002E-3</v>
      </c>
      <c r="V146">
        <f t="shared" si="14"/>
        <v>8.0263200000000017E-4</v>
      </c>
      <c r="W146">
        <v>103.72</v>
      </c>
      <c r="X146">
        <f t="shared" si="21"/>
        <v>2.4695238095238095</v>
      </c>
    </row>
    <row r="147" spans="1:24" ht="15">
      <c r="A147" s="146">
        <v>40603</v>
      </c>
      <c r="B147">
        <v>1183.4760000000001</v>
      </c>
      <c r="C147">
        <v>-2002.7260000000001</v>
      </c>
      <c r="D147">
        <v>1075.1279999999999</v>
      </c>
      <c r="E147">
        <f t="shared" si="15"/>
        <v>-84114492</v>
      </c>
      <c r="F147">
        <v>1225930124</v>
      </c>
      <c r="G147">
        <v>1225840883</v>
      </c>
      <c r="H147">
        <v>1162500000</v>
      </c>
      <c r="I147">
        <v>13.95</v>
      </c>
      <c r="J147">
        <v>9.3586959999999997E-3</v>
      </c>
      <c r="K147">
        <v>8798.64</v>
      </c>
      <c r="L147">
        <f t="shared" si="16"/>
        <v>11086286399.999998</v>
      </c>
      <c r="M147">
        <f t="shared" si="17"/>
        <v>1108628639.9999998</v>
      </c>
      <c r="N147">
        <f t="shared" si="18"/>
        <v>-5.3871360000000236E-2</v>
      </c>
      <c r="O147">
        <f t="shared" si="19"/>
        <v>-6.3340883000000001E-2</v>
      </c>
      <c r="P147">
        <f t="shared" si="20"/>
        <v>-9.4695229999997646E-3</v>
      </c>
      <c r="Q147">
        <v>105937875</v>
      </c>
      <c r="R147">
        <v>70356567</v>
      </c>
      <c r="S147">
        <v>66666666.666666664</v>
      </c>
      <c r="T147">
        <v>0.8</v>
      </c>
      <c r="U147" s="245">
        <v>1.0911956519999999</v>
      </c>
      <c r="V147">
        <f t="shared" si="14"/>
        <v>1.0818369559999998</v>
      </c>
      <c r="W147">
        <v>114.64</v>
      </c>
      <c r="X147">
        <f t="shared" si="21"/>
        <v>2.7295238095238097</v>
      </c>
    </row>
    <row r="148" spans="1:24" ht="15">
      <c r="A148" s="147">
        <v>40634</v>
      </c>
      <c r="B148">
        <v>1114.596</v>
      </c>
      <c r="C148">
        <v>-2864.6790000000001</v>
      </c>
      <c r="D148">
        <v>1016.455</v>
      </c>
      <c r="E148">
        <f t="shared" si="15"/>
        <v>-120316518</v>
      </c>
      <c r="F148">
        <v>1069645214</v>
      </c>
      <c r="G148">
        <v>1069645214</v>
      </c>
      <c r="H148">
        <v>1162500000</v>
      </c>
      <c r="I148">
        <v>13.95</v>
      </c>
      <c r="J148">
        <v>4.4374999999999996E-3</v>
      </c>
      <c r="K148">
        <v>8796.2610000000004</v>
      </c>
      <c r="L148">
        <f t="shared" si="16"/>
        <v>11083288860.000002</v>
      </c>
      <c r="M148">
        <f t="shared" si="17"/>
        <v>1108328886.0000002</v>
      </c>
      <c r="N148">
        <f t="shared" si="18"/>
        <v>-5.4171113999999763E-2</v>
      </c>
      <c r="O148">
        <f t="shared" si="19"/>
        <v>9.2854785999999995E-2</v>
      </c>
      <c r="P148">
        <f t="shared" si="20"/>
        <v>0.14702589999999977</v>
      </c>
      <c r="Q148">
        <v>111598980</v>
      </c>
      <c r="R148">
        <v>74199611</v>
      </c>
      <c r="S148">
        <v>66666666.666666664</v>
      </c>
      <c r="T148">
        <v>0.8</v>
      </c>
      <c r="U148" s="245">
        <v>1.2517499999999999</v>
      </c>
      <c r="V148">
        <f t="shared" si="14"/>
        <v>1.2473124999999998</v>
      </c>
      <c r="W148">
        <v>123.26</v>
      </c>
      <c r="X148">
        <f t="shared" si="21"/>
        <v>2.9347619047619049</v>
      </c>
    </row>
    <row r="149" spans="1:24" ht="15">
      <c r="A149" s="148">
        <v>40664</v>
      </c>
      <c r="B149">
        <v>1164.24</v>
      </c>
      <c r="C149">
        <v>-1742.5909999999999</v>
      </c>
      <c r="D149">
        <v>1110.203</v>
      </c>
      <c r="E149">
        <f t="shared" si="15"/>
        <v>-73188822</v>
      </c>
      <c r="F149">
        <v>1140451648</v>
      </c>
      <c r="G149">
        <v>1140292912</v>
      </c>
      <c r="H149">
        <v>1162500000</v>
      </c>
      <c r="I149">
        <v>13.95</v>
      </c>
      <c r="J149">
        <v>3.7714290000000002E-3</v>
      </c>
      <c r="K149">
        <v>8817.2620000000006</v>
      </c>
      <c r="L149">
        <f t="shared" si="16"/>
        <v>11109750120.000002</v>
      </c>
      <c r="M149">
        <f t="shared" si="17"/>
        <v>1110975012.0000002</v>
      </c>
      <c r="N149">
        <f t="shared" si="18"/>
        <v>-5.1524987999999765E-2</v>
      </c>
      <c r="O149">
        <f t="shared" si="19"/>
        <v>2.2207088E-2</v>
      </c>
      <c r="P149">
        <f t="shared" si="20"/>
        <v>7.3732075999999758E-2</v>
      </c>
      <c r="Q149">
        <v>124981237</v>
      </c>
      <c r="R149">
        <v>82955229</v>
      </c>
      <c r="S149">
        <v>66666666.666666664</v>
      </c>
      <c r="T149">
        <v>0.8</v>
      </c>
      <c r="U149" s="245">
        <v>1.2552380949999999</v>
      </c>
      <c r="V149">
        <f t="shared" si="14"/>
        <v>1.251466666</v>
      </c>
      <c r="W149">
        <v>114.99</v>
      </c>
      <c r="X149">
        <f t="shared" si="21"/>
        <v>2.7378571428571425</v>
      </c>
    </row>
    <row r="150" spans="1:24" ht="15">
      <c r="A150" s="149">
        <v>40695</v>
      </c>
      <c r="B150">
        <v>1143.4079999999999</v>
      </c>
      <c r="C150">
        <v>-1533.04</v>
      </c>
      <c r="D150">
        <v>1137.4839999999999</v>
      </c>
      <c r="E150">
        <f t="shared" si="15"/>
        <v>-64387680</v>
      </c>
      <c r="F150">
        <v>1165018756</v>
      </c>
      <c r="G150">
        <v>1164807744</v>
      </c>
      <c r="H150">
        <v>1162500000</v>
      </c>
      <c r="I150">
        <v>13.95</v>
      </c>
      <c r="J150">
        <v>4.6477269999999999E-3</v>
      </c>
      <c r="K150">
        <v>9067.0439999999999</v>
      </c>
      <c r="L150">
        <f t="shared" si="16"/>
        <v>11424475440</v>
      </c>
      <c r="M150">
        <f t="shared" si="17"/>
        <v>1142447544</v>
      </c>
      <c r="N150">
        <f t="shared" si="18"/>
        <v>-2.0052456E-2</v>
      </c>
      <c r="O150">
        <f t="shared" si="19"/>
        <v>-2.307744E-3</v>
      </c>
      <c r="P150">
        <f t="shared" si="20"/>
        <v>1.7744711999999999E-2</v>
      </c>
      <c r="Q150">
        <v>128151568</v>
      </c>
      <c r="R150">
        <v>85036753</v>
      </c>
      <c r="S150">
        <v>66666666.666666664</v>
      </c>
      <c r="T150">
        <v>0.8</v>
      </c>
      <c r="U150" s="245">
        <v>1.3365909090000001</v>
      </c>
      <c r="V150">
        <f t="shared" si="14"/>
        <v>1.3319431820000001</v>
      </c>
      <c r="W150">
        <v>113.83</v>
      </c>
      <c r="X150">
        <f t="shared" si="21"/>
        <v>2.7102380952380951</v>
      </c>
    </row>
    <row r="151" spans="1:24" ht="15">
      <c r="A151" s="150">
        <v>40725</v>
      </c>
      <c r="B151">
        <v>1156.722</v>
      </c>
      <c r="C151">
        <v>-2731.3490000000002</v>
      </c>
      <c r="D151">
        <v>1060.0229999999999</v>
      </c>
      <c r="E151">
        <f t="shared" si="15"/>
        <v>-114716658</v>
      </c>
      <c r="F151">
        <v>1126486405</v>
      </c>
      <c r="G151">
        <v>1126407671</v>
      </c>
      <c r="H151">
        <v>1162500000</v>
      </c>
      <c r="I151">
        <v>13.95</v>
      </c>
      <c r="J151">
        <v>4.3499999999999997E-3</v>
      </c>
      <c r="K151">
        <v>9031.2289999999994</v>
      </c>
      <c r="L151">
        <f t="shared" si="16"/>
        <v>11379348540</v>
      </c>
      <c r="M151">
        <f t="shared" si="17"/>
        <v>1137934854</v>
      </c>
      <c r="N151">
        <f t="shared" si="18"/>
        <v>-2.4565146E-2</v>
      </c>
      <c r="O151">
        <f t="shared" si="19"/>
        <v>3.6092328999999999E-2</v>
      </c>
      <c r="P151">
        <f t="shared" si="20"/>
        <v>6.0657475000000002E-2</v>
      </c>
      <c r="Q151">
        <v>143562659</v>
      </c>
      <c r="R151">
        <v>95054160</v>
      </c>
      <c r="S151">
        <v>66666666.666666664</v>
      </c>
      <c r="T151">
        <v>0.8</v>
      </c>
      <c r="U151" s="245">
        <v>1.3185</v>
      </c>
      <c r="V151">
        <f t="shared" si="14"/>
        <v>1.3141499999999999</v>
      </c>
      <c r="W151">
        <v>116.97</v>
      </c>
      <c r="X151">
        <f t="shared" si="21"/>
        <v>2.7850000000000001</v>
      </c>
    </row>
    <row r="152" spans="1:24" ht="15">
      <c r="A152" s="151">
        <v>40756</v>
      </c>
      <c r="B152">
        <v>1174.992</v>
      </c>
      <c r="C152">
        <v>-665.15099999999995</v>
      </c>
      <c r="D152">
        <v>1174.9860000000001</v>
      </c>
      <c r="E152">
        <f t="shared" si="15"/>
        <v>-27936342</v>
      </c>
      <c r="F152">
        <v>1165928785</v>
      </c>
      <c r="G152">
        <v>1165825582</v>
      </c>
      <c r="H152">
        <v>1162500000</v>
      </c>
      <c r="I152">
        <v>13.95</v>
      </c>
      <c r="J152">
        <v>3.606522E-3</v>
      </c>
      <c r="K152">
        <v>8925.2960000000003</v>
      </c>
      <c r="L152">
        <f t="shared" si="16"/>
        <v>11245872960</v>
      </c>
      <c r="M152">
        <f t="shared" si="17"/>
        <v>1124587296</v>
      </c>
      <c r="N152">
        <f t="shared" si="18"/>
        <v>-3.7912703999999998E-2</v>
      </c>
      <c r="O152">
        <f t="shared" si="19"/>
        <v>-3.3255820000000001E-3</v>
      </c>
      <c r="P152">
        <f t="shared" si="20"/>
        <v>3.4587121999999998E-2</v>
      </c>
      <c r="Q152">
        <v>167216665</v>
      </c>
      <c r="R152">
        <v>110630305</v>
      </c>
      <c r="S152">
        <v>66666666.666666664</v>
      </c>
      <c r="T152">
        <v>0.8</v>
      </c>
      <c r="U152" s="245">
        <v>1.5106521740000001</v>
      </c>
      <c r="V152">
        <f t="shared" si="14"/>
        <v>1.5070456520000002</v>
      </c>
      <c r="W152">
        <v>110.22</v>
      </c>
      <c r="X152">
        <f t="shared" si="21"/>
        <v>2.6242857142857141</v>
      </c>
    </row>
    <row r="153" spans="1:24" ht="15">
      <c r="A153" s="152">
        <v>40787</v>
      </c>
      <c r="B153">
        <v>1116.6959999999999</v>
      </c>
      <c r="C153">
        <v>-1744.58</v>
      </c>
      <c r="D153">
        <v>1029.06</v>
      </c>
      <c r="E153">
        <f t="shared" si="15"/>
        <v>-73272360</v>
      </c>
      <c r="F153">
        <v>1079540488</v>
      </c>
      <c r="G153">
        <v>1079467799</v>
      </c>
      <c r="H153">
        <v>1162500000</v>
      </c>
      <c r="I153">
        <v>13.95</v>
      </c>
      <c r="J153">
        <v>3.1857140000000001E-3</v>
      </c>
      <c r="K153">
        <v>8743.8880000000008</v>
      </c>
      <c r="L153">
        <f t="shared" si="16"/>
        <v>11017298880</v>
      </c>
      <c r="M153">
        <f t="shared" si="17"/>
        <v>1101729888</v>
      </c>
      <c r="N153">
        <f t="shared" si="18"/>
        <v>-6.0770112000000001E-2</v>
      </c>
      <c r="O153">
        <f t="shared" si="19"/>
        <v>8.3032201E-2</v>
      </c>
      <c r="P153">
        <f t="shared" si="20"/>
        <v>0.14380231300000001</v>
      </c>
      <c r="Q153">
        <v>184712002</v>
      </c>
      <c r="R153">
        <v>122736617</v>
      </c>
      <c r="S153">
        <v>66666666.666666664</v>
      </c>
      <c r="T153">
        <v>0.8</v>
      </c>
      <c r="U153" s="245">
        <v>1.7490476189999999</v>
      </c>
      <c r="V153">
        <f t="shared" si="14"/>
        <v>1.7458619049999999</v>
      </c>
      <c r="W153">
        <v>112.83</v>
      </c>
      <c r="X153">
        <f t="shared" si="21"/>
        <v>2.6864285714285714</v>
      </c>
    </row>
    <row r="154" spans="1:24" ht="15">
      <c r="A154" s="153">
        <v>40817</v>
      </c>
      <c r="B154">
        <v>1176.546</v>
      </c>
      <c r="C154">
        <v>-2388.4050000000002</v>
      </c>
      <c r="D154">
        <v>1094.1669999999999</v>
      </c>
      <c r="E154">
        <f t="shared" si="15"/>
        <v>-100313010</v>
      </c>
      <c r="F154">
        <v>1104898875</v>
      </c>
      <c r="G154">
        <v>1103955518</v>
      </c>
      <c r="H154">
        <v>1162500000</v>
      </c>
      <c r="I154">
        <v>13.95</v>
      </c>
      <c r="J154">
        <v>2.509524E-3</v>
      </c>
      <c r="K154">
        <v>8648.5840000000007</v>
      </c>
      <c r="L154">
        <f t="shared" si="16"/>
        <v>10897215840.000002</v>
      </c>
      <c r="M154">
        <f t="shared" si="17"/>
        <v>1089721584.0000002</v>
      </c>
      <c r="N154">
        <f t="shared" si="18"/>
        <v>-7.2778415999999763E-2</v>
      </c>
      <c r="O154">
        <f t="shared" si="19"/>
        <v>5.8544482000000002E-2</v>
      </c>
      <c r="P154">
        <f t="shared" si="20"/>
        <v>0.13132289799999977</v>
      </c>
      <c r="Q154">
        <v>184076834</v>
      </c>
      <c r="R154">
        <v>122112309</v>
      </c>
      <c r="S154">
        <v>66666666.666666664</v>
      </c>
      <c r="T154">
        <v>0.8</v>
      </c>
      <c r="U154" s="245">
        <v>1.2383333329999999</v>
      </c>
      <c r="V154">
        <f t="shared" si="14"/>
        <v>1.235823809</v>
      </c>
      <c r="W154">
        <v>109.55</v>
      </c>
      <c r="X154">
        <f t="shared" si="21"/>
        <v>2.6083333333333334</v>
      </c>
    </row>
    <row r="155" spans="1:24" ht="15">
      <c r="A155" s="154">
        <v>40848</v>
      </c>
      <c r="B155">
        <v>1192.086</v>
      </c>
      <c r="C155">
        <v>-2911.241</v>
      </c>
      <c r="D155">
        <v>1058.4739999999999</v>
      </c>
      <c r="E155">
        <f t="shared" si="15"/>
        <v>-122272122</v>
      </c>
      <c r="F155">
        <v>1140604228</v>
      </c>
      <c r="G155">
        <v>1140351042</v>
      </c>
      <c r="H155">
        <v>1162500000</v>
      </c>
      <c r="I155">
        <v>13.95</v>
      </c>
      <c r="J155">
        <v>2.2025E-3</v>
      </c>
      <c r="K155">
        <v>8537.1280000000006</v>
      </c>
      <c r="L155">
        <f t="shared" si="16"/>
        <v>10756781280.000002</v>
      </c>
      <c r="M155">
        <f t="shared" si="17"/>
        <v>1075678128.0000002</v>
      </c>
      <c r="N155">
        <f t="shared" si="18"/>
        <v>-8.6821871999999758E-2</v>
      </c>
      <c r="O155">
        <f t="shared" si="19"/>
        <v>2.2148958E-2</v>
      </c>
      <c r="P155">
        <f t="shared" si="20"/>
        <v>0.10897082999999975</v>
      </c>
      <c r="Q155">
        <v>168781284</v>
      </c>
      <c r="R155">
        <v>112172228</v>
      </c>
      <c r="S155">
        <v>66666666.666666664</v>
      </c>
      <c r="T155">
        <v>0.8</v>
      </c>
      <c r="U155" s="245">
        <v>1.3122499999999999</v>
      </c>
      <c r="V155">
        <f t="shared" si="14"/>
        <v>1.3100474999999998</v>
      </c>
      <c r="W155">
        <v>110.77</v>
      </c>
      <c r="X155">
        <f t="shared" si="21"/>
        <v>2.6373809523809522</v>
      </c>
    </row>
    <row r="156" spans="1:24" ht="15">
      <c r="A156" s="155">
        <v>40878</v>
      </c>
      <c r="B156">
        <v>1248.1559999999999</v>
      </c>
      <c r="C156">
        <v>-2997.3380000000002</v>
      </c>
      <c r="D156">
        <v>1125.2080000000001</v>
      </c>
      <c r="E156">
        <f t="shared" si="15"/>
        <v>-125888196</v>
      </c>
      <c r="F156">
        <v>1181817350</v>
      </c>
      <c r="G156">
        <v>1181817350</v>
      </c>
      <c r="H156">
        <v>1162500000</v>
      </c>
      <c r="I156">
        <v>13.95</v>
      </c>
      <c r="J156">
        <v>1.3261900000000001E-3</v>
      </c>
      <c r="K156">
        <v>8683.3829999999998</v>
      </c>
      <c r="L156">
        <f t="shared" si="16"/>
        <v>10941062580</v>
      </c>
      <c r="M156">
        <f t="shared" si="17"/>
        <v>1094106258</v>
      </c>
      <c r="N156">
        <f t="shared" si="18"/>
        <v>-6.8393741999999993E-2</v>
      </c>
      <c r="O156">
        <f t="shared" si="19"/>
        <v>-1.931735E-2</v>
      </c>
      <c r="P156">
        <f t="shared" si="20"/>
        <v>4.9076391999999996E-2</v>
      </c>
      <c r="Q156">
        <v>250998037</v>
      </c>
      <c r="R156">
        <v>166670107</v>
      </c>
      <c r="S156">
        <v>66666666.666666664</v>
      </c>
      <c r="T156">
        <v>0.8</v>
      </c>
      <c r="U156" s="245">
        <v>1.338095238</v>
      </c>
      <c r="V156">
        <f t="shared" si="14"/>
        <v>1.3367690480000001</v>
      </c>
      <c r="W156">
        <v>107.87</v>
      </c>
      <c r="X156">
        <f t="shared" si="21"/>
        <v>2.5683333333333334</v>
      </c>
    </row>
    <row r="157" spans="1:24" ht="15">
      <c r="A157" s="156">
        <v>40909</v>
      </c>
      <c r="B157">
        <v>1219.596</v>
      </c>
      <c r="C157">
        <v>-1772.9059999999999</v>
      </c>
      <c r="D157">
        <v>1009.18</v>
      </c>
      <c r="E157">
        <f t="shared" si="15"/>
        <v>-74462052</v>
      </c>
      <c r="F157">
        <v>1178481937</v>
      </c>
      <c r="G157">
        <v>1178481937</v>
      </c>
      <c r="H157">
        <v>1266666667</v>
      </c>
      <c r="I157">
        <v>15.2</v>
      </c>
      <c r="J157">
        <v>1.9612500000000001E-2</v>
      </c>
      <c r="K157">
        <v>8190.4089999999997</v>
      </c>
      <c r="L157">
        <f t="shared" si="16"/>
        <v>10319915340</v>
      </c>
      <c r="M157">
        <f t="shared" si="17"/>
        <v>1031991534</v>
      </c>
      <c r="N157">
        <f t="shared" si="18"/>
        <v>-0.23467513300000001</v>
      </c>
      <c r="O157">
        <f t="shared" si="19"/>
        <v>8.8184730000000003E-2</v>
      </c>
      <c r="P157">
        <f t="shared" si="20"/>
        <v>0.32285986300000002</v>
      </c>
      <c r="Q157">
        <v>98031226</v>
      </c>
      <c r="R157">
        <v>64860742</v>
      </c>
      <c r="S157">
        <v>83333333.333333328</v>
      </c>
      <c r="T157">
        <v>1</v>
      </c>
      <c r="U157" s="245">
        <v>1.5049999999999999</v>
      </c>
      <c r="V157">
        <f t="shared" si="14"/>
        <v>1.4853874999999999</v>
      </c>
      <c r="W157">
        <v>110.69</v>
      </c>
      <c r="X157">
        <f t="shared" si="21"/>
        <v>2.6354761904761905</v>
      </c>
    </row>
    <row r="158" spans="1:24" ht="15">
      <c r="A158" s="157">
        <v>40940</v>
      </c>
      <c r="B158">
        <v>1119.174</v>
      </c>
      <c r="C158">
        <v>-1777.71</v>
      </c>
      <c r="D158">
        <v>1005.954</v>
      </c>
      <c r="E158">
        <f t="shared" si="15"/>
        <v>-74663820</v>
      </c>
      <c r="F158">
        <v>1080127076</v>
      </c>
      <c r="G158">
        <v>1079918366</v>
      </c>
      <c r="H158">
        <v>1266666667</v>
      </c>
      <c r="I158">
        <v>15.2</v>
      </c>
      <c r="J158">
        <v>2.0545000000000001E-2</v>
      </c>
      <c r="K158">
        <v>8597.7739999999994</v>
      </c>
      <c r="L158">
        <f t="shared" si="16"/>
        <v>10833195239.999998</v>
      </c>
      <c r="M158">
        <f t="shared" si="17"/>
        <v>1083319523.9999998</v>
      </c>
      <c r="N158">
        <f t="shared" si="18"/>
        <v>-0.18334714300000024</v>
      </c>
      <c r="O158">
        <f t="shared" si="19"/>
        <v>0.18674830100000001</v>
      </c>
      <c r="P158">
        <f t="shared" si="20"/>
        <v>0.37009544400000027</v>
      </c>
      <c r="Q158">
        <v>117421098</v>
      </c>
      <c r="R158">
        <v>78086194</v>
      </c>
      <c r="S158">
        <v>83333333.333333328</v>
      </c>
      <c r="T158">
        <v>1</v>
      </c>
      <c r="U158" s="245">
        <v>1.42875</v>
      </c>
      <c r="V158">
        <f t="shared" si="14"/>
        <v>1.4082049999999999</v>
      </c>
      <c r="W158">
        <v>119.33</v>
      </c>
      <c r="X158">
        <f t="shared" si="21"/>
        <v>2.841190476190476</v>
      </c>
    </row>
    <row r="159" spans="1:24" ht="15">
      <c r="A159" s="158">
        <v>40969</v>
      </c>
      <c r="B159">
        <v>1157.0160000000001</v>
      </c>
      <c r="C159">
        <v>-1590.9369999999999</v>
      </c>
      <c r="D159">
        <v>1082.2170000000001</v>
      </c>
      <c r="E159">
        <f t="shared" si="15"/>
        <v>-66819354</v>
      </c>
      <c r="F159">
        <v>1136870708</v>
      </c>
      <c r="G159">
        <v>1136870708</v>
      </c>
      <c r="H159">
        <v>1266666667</v>
      </c>
      <c r="I159">
        <v>15.2</v>
      </c>
      <c r="J159">
        <v>2.3336363999999998E-2</v>
      </c>
      <c r="K159">
        <v>8582.0689999999995</v>
      </c>
      <c r="L159">
        <f t="shared" si="16"/>
        <v>10813406939.999998</v>
      </c>
      <c r="M159">
        <f t="shared" si="17"/>
        <v>1081340693.9999998</v>
      </c>
      <c r="N159">
        <f t="shared" si="18"/>
        <v>-0.18532597300000023</v>
      </c>
      <c r="O159">
        <f t="shared" si="19"/>
        <v>0.12979595899999999</v>
      </c>
      <c r="P159">
        <f t="shared" si="20"/>
        <v>0.31512193200000022</v>
      </c>
      <c r="Q159">
        <v>164074403</v>
      </c>
      <c r="R159">
        <v>108413670</v>
      </c>
      <c r="S159">
        <v>83333333.333333328</v>
      </c>
      <c r="T159">
        <v>1</v>
      </c>
      <c r="U159" s="245">
        <v>1.4285795450000001</v>
      </c>
      <c r="V159">
        <f t="shared" si="14"/>
        <v>1.4052431810000001</v>
      </c>
      <c r="W159">
        <v>125.45</v>
      </c>
      <c r="X159">
        <f t="shared" si="21"/>
        <v>2.986904761904762</v>
      </c>
    </row>
    <row r="160" spans="1:24" ht="15">
      <c r="A160" s="159">
        <v>41000</v>
      </c>
      <c r="B160">
        <v>1106.5319999999999</v>
      </c>
      <c r="C160">
        <v>-1548.915</v>
      </c>
      <c r="D160">
        <v>1063.864</v>
      </c>
      <c r="E160">
        <f t="shared" si="15"/>
        <v>-65054430</v>
      </c>
      <c r="F160">
        <v>1096194768</v>
      </c>
      <c r="G160">
        <v>1096194768</v>
      </c>
      <c r="H160">
        <v>1266666667</v>
      </c>
      <c r="I160">
        <v>15.2</v>
      </c>
      <c r="J160">
        <v>2.00625E-2</v>
      </c>
      <c r="K160">
        <v>8740.52</v>
      </c>
      <c r="L160">
        <f t="shared" si="16"/>
        <v>11013055200.000002</v>
      </c>
      <c r="M160">
        <f t="shared" si="17"/>
        <v>1101305520.0000002</v>
      </c>
      <c r="N160">
        <f t="shared" si="18"/>
        <v>-0.16536114699999976</v>
      </c>
      <c r="O160">
        <f t="shared" si="19"/>
        <v>0.17047189900000001</v>
      </c>
      <c r="P160">
        <f t="shared" si="20"/>
        <v>0.33583304599999975</v>
      </c>
      <c r="Q160">
        <v>149160357</v>
      </c>
      <c r="R160">
        <v>99070268</v>
      </c>
      <c r="S160">
        <v>83333333.333333328</v>
      </c>
      <c r="T160">
        <v>1</v>
      </c>
      <c r="U160" s="245">
        <v>1.4388125</v>
      </c>
      <c r="V160">
        <f t="shared" si="14"/>
        <v>1.41875</v>
      </c>
      <c r="W160">
        <v>119.75</v>
      </c>
      <c r="X160">
        <f t="shared" si="21"/>
        <v>2.8511904761904763</v>
      </c>
    </row>
    <row r="161" spans="1:24" ht="15">
      <c r="A161" s="160">
        <v>41030</v>
      </c>
      <c r="B161">
        <v>1159.8720000000001</v>
      </c>
      <c r="C161">
        <v>-1013.336</v>
      </c>
      <c r="D161">
        <v>1134.742</v>
      </c>
      <c r="E161">
        <f t="shared" si="15"/>
        <v>-42560112</v>
      </c>
      <c r="F161">
        <v>1131920310</v>
      </c>
      <c r="G161">
        <v>1131920310</v>
      </c>
      <c r="H161">
        <v>1266666667</v>
      </c>
      <c r="I161">
        <v>15.2</v>
      </c>
      <c r="J161">
        <v>1.6372727E-2</v>
      </c>
      <c r="K161">
        <v>8979.1990000000005</v>
      </c>
      <c r="L161">
        <f t="shared" si="16"/>
        <v>11313790740.000002</v>
      </c>
      <c r="M161">
        <f t="shared" si="17"/>
        <v>1131379074.0000002</v>
      </c>
      <c r="N161">
        <f t="shared" si="18"/>
        <v>-0.13528759299999976</v>
      </c>
      <c r="O161">
        <f t="shared" si="19"/>
        <v>0.13474635700000001</v>
      </c>
      <c r="P161">
        <f t="shared" si="20"/>
        <v>0.27003394999999975</v>
      </c>
      <c r="Q161">
        <v>183108312</v>
      </c>
      <c r="R161">
        <v>121346662</v>
      </c>
      <c r="S161">
        <v>83333333.333333328</v>
      </c>
      <c r="T161">
        <v>1</v>
      </c>
      <c r="U161" s="245">
        <v>1.3634659090000001</v>
      </c>
      <c r="V161">
        <f t="shared" si="14"/>
        <v>1.3470931820000001</v>
      </c>
      <c r="W161">
        <v>110.34</v>
      </c>
      <c r="X161">
        <f t="shared" si="21"/>
        <v>2.6271428571428572</v>
      </c>
    </row>
    <row r="162" spans="1:24" ht="15">
      <c r="A162" s="161">
        <v>41061</v>
      </c>
      <c r="B162">
        <v>1113.546</v>
      </c>
      <c r="C162">
        <v>-596.96400000000006</v>
      </c>
      <c r="D162">
        <v>1105.106</v>
      </c>
      <c r="E162">
        <f t="shared" si="15"/>
        <v>-25072488</v>
      </c>
      <c r="F162">
        <v>1085594445</v>
      </c>
      <c r="G162">
        <v>1085594445</v>
      </c>
      <c r="H162">
        <v>1266666667</v>
      </c>
      <c r="I162">
        <v>15.2</v>
      </c>
      <c r="J162">
        <v>1.2878571E-2</v>
      </c>
      <c r="K162">
        <v>8995.5380000000005</v>
      </c>
      <c r="L162">
        <f t="shared" si="16"/>
        <v>11334377880</v>
      </c>
      <c r="M162">
        <f t="shared" si="17"/>
        <v>1133437788</v>
      </c>
      <c r="N162">
        <f t="shared" si="18"/>
        <v>-0.13322887899999999</v>
      </c>
      <c r="O162">
        <f t="shared" si="19"/>
        <v>0.181072222</v>
      </c>
      <c r="P162">
        <f t="shared" si="20"/>
        <v>0.31430110099999997</v>
      </c>
      <c r="Q162">
        <v>178461276</v>
      </c>
      <c r="R162">
        <v>118263573</v>
      </c>
      <c r="S162">
        <v>83333333.333333328</v>
      </c>
      <c r="T162">
        <v>1</v>
      </c>
      <c r="U162" s="245">
        <v>1.17047619</v>
      </c>
      <c r="V162">
        <f t="shared" si="14"/>
        <v>1.1575976190000001</v>
      </c>
      <c r="W162">
        <v>95.16</v>
      </c>
      <c r="X162">
        <f t="shared" si="21"/>
        <v>2.2657142857142856</v>
      </c>
    </row>
    <row r="163" spans="1:24" ht="15">
      <c r="A163" s="162">
        <v>41091</v>
      </c>
      <c r="B163">
        <v>1059.912</v>
      </c>
      <c r="C163">
        <v>-489.44400000000002</v>
      </c>
      <c r="D163">
        <v>1081.9849999999999</v>
      </c>
      <c r="E163">
        <f t="shared" si="15"/>
        <v>-20556648</v>
      </c>
      <c r="F163">
        <v>1057188151</v>
      </c>
      <c r="G163">
        <v>1057188151</v>
      </c>
      <c r="H163">
        <v>1266666667</v>
      </c>
      <c r="I163">
        <v>15.2</v>
      </c>
      <c r="J163">
        <v>3.7488094999999999E-2</v>
      </c>
      <c r="K163">
        <v>8810.2900000000009</v>
      </c>
      <c r="L163">
        <f t="shared" si="16"/>
        <v>11100965400</v>
      </c>
      <c r="M163">
        <f t="shared" si="17"/>
        <v>1110096540</v>
      </c>
      <c r="N163">
        <f t="shared" si="18"/>
        <v>-0.156570127</v>
      </c>
      <c r="O163">
        <f t="shared" si="19"/>
        <v>0.209478516</v>
      </c>
      <c r="P163">
        <f t="shared" si="20"/>
        <v>0.36604864300000001</v>
      </c>
      <c r="Q163">
        <v>164845950</v>
      </c>
      <c r="R163">
        <v>108802417</v>
      </c>
      <c r="S163">
        <v>83333333.333333328</v>
      </c>
      <c r="T163">
        <v>1</v>
      </c>
      <c r="U163" s="245">
        <v>1.2100595240000001</v>
      </c>
      <c r="V163">
        <f t="shared" si="14"/>
        <v>1.172571429</v>
      </c>
      <c r="W163">
        <v>102.62</v>
      </c>
      <c r="X163">
        <f t="shared" si="21"/>
        <v>2.4433333333333334</v>
      </c>
    </row>
    <row r="164" spans="1:24" ht="15">
      <c r="A164" s="163">
        <v>41122</v>
      </c>
      <c r="B164">
        <v>1095.864</v>
      </c>
      <c r="C164">
        <v>654.08100000000002</v>
      </c>
      <c r="D164">
        <v>1167.183</v>
      </c>
      <c r="E164">
        <f t="shared" si="15"/>
        <v>27471402</v>
      </c>
      <c r="F164">
        <v>1096137053</v>
      </c>
      <c r="G164">
        <v>1096087508</v>
      </c>
      <c r="H164">
        <v>1266666667</v>
      </c>
      <c r="I164">
        <v>15.2</v>
      </c>
      <c r="J164">
        <v>4.0654348E-2</v>
      </c>
      <c r="K164">
        <v>9153.8310000000001</v>
      </c>
      <c r="L164">
        <f t="shared" si="16"/>
        <v>11533827060</v>
      </c>
      <c r="M164">
        <f t="shared" si="17"/>
        <v>1153382706</v>
      </c>
      <c r="N164">
        <f t="shared" si="18"/>
        <v>-0.113283961</v>
      </c>
      <c r="O164">
        <f t="shared" si="19"/>
        <v>0.17057915900000001</v>
      </c>
      <c r="P164">
        <f t="shared" si="20"/>
        <v>0.28386312000000002</v>
      </c>
      <c r="Q164">
        <v>158410872</v>
      </c>
      <c r="R164">
        <v>104932141</v>
      </c>
      <c r="S164">
        <v>83333333.333333328</v>
      </c>
      <c r="T164">
        <v>1</v>
      </c>
      <c r="U164" s="245">
        <v>1.0288586959999999</v>
      </c>
      <c r="V164">
        <f t="shared" si="14"/>
        <v>0.9882043479999999</v>
      </c>
      <c r="W164">
        <v>113.36</v>
      </c>
      <c r="X164">
        <f t="shared" si="21"/>
        <v>2.6990476190476191</v>
      </c>
    </row>
    <row r="165" spans="1:24" ht="15">
      <c r="A165" s="164">
        <v>41153</v>
      </c>
      <c r="B165">
        <v>1023.792</v>
      </c>
      <c r="C165">
        <v>699.44899999999996</v>
      </c>
      <c r="D165">
        <v>1022.047</v>
      </c>
      <c r="E165">
        <f t="shared" si="15"/>
        <v>29376858</v>
      </c>
      <c r="F165">
        <v>985889758</v>
      </c>
      <c r="G165">
        <v>985889758</v>
      </c>
      <c r="H165">
        <v>1266666667</v>
      </c>
      <c r="I165">
        <v>15.2</v>
      </c>
      <c r="J165">
        <v>2.7571053000000002E-2</v>
      </c>
      <c r="K165">
        <v>8560.8469999999998</v>
      </c>
      <c r="L165">
        <f t="shared" si="16"/>
        <v>10786667220</v>
      </c>
      <c r="M165">
        <f t="shared" si="17"/>
        <v>1078666722</v>
      </c>
      <c r="N165">
        <f t="shared" si="18"/>
        <v>-0.187999945</v>
      </c>
      <c r="O165">
        <f t="shared" si="19"/>
        <v>0.28077690900000002</v>
      </c>
      <c r="P165">
        <f t="shared" si="20"/>
        <v>0.46877685400000002</v>
      </c>
      <c r="Q165">
        <v>147528669</v>
      </c>
      <c r="R165">
        <v>96855499</v>
      </c>
      <c r="S165">
        <v>83333333.333333328</v>
      </c>
      <c r="T165">
        <v>1</v>
      </c>
      <c r="U165" s="245">
        <v>0.93157894699999999</v>
      </c>
      <c r="V165">
        <f t="shared" si="14"/>
        <v>0.90400789400000003</v>
      </c>
      <c r="W165">
        <v>112.86</v>
      </c>
      <c r="X165">
        <f t="shared" si="21"/>
        <v>2.6871428571428573</v>
      </c>
    </row>
    <row r="166" spans="1:24" ht="15">
      <c r="A166" s="165">
        <v>41183</v>
      </c>
      <c r="B166">
        <v>1048.992</v>
      </c>
      <c r="C166">
        <v>614.05499999999995</v>
      </c>
      <c r="D166">
        <v>1129.172</v>
      </c>
      <c r="E166">
        <f t="shared" si="15"/>
        <v>25790310</v>
      </c>
      <c r="F166">
        <v>1057113558</v>
      </c>
      <c r="G166">
        <v>1057057652</v>
      </c>
      <c r="H166">
        <v>1266666667</v>
      </c>
      <c r="I166">
        <v>15.2</v>
      </c>
      <c r="J166">
        <v>3.5365216999999997E-2</v>
      </c>
      <c r="K166">
        <v>8700.7379999999994</v>
      </c>
      <c r="L166">
        <f t="shared" si="16"/>
        <v>10962929879.999998</v>
      </c>
      <c r="M166">
        <f t="shared" si="17"/>
        <v>1096292987.9999998</v>
      </c>
      <c r="N166">
        <f t="shared" si="18"/>
        <v>-0.17037367900000025</v>
      </c>
      <c r="O166">
        <f t="shared" si="19"/>
        <v>0.20960901500000001</v>
      </c>
      <c r="P166">
        <f t="shared" si="20"/>
        <v>0.37998269400000029</v>
      </c>
      <c r="Q166">
        <v>150846522</v>
      </c>
      <c r="R166">
        <v>98567885</v>
      </c>
      <c r="S166">
        <v>83333333.333333328</v>
      </c>
      <c r="T166">
        <v>1</v>
      </c>
      <c r="U166" s="245">
        <v>0.54755434800000002</v>
      </c>
      <c r="V166">
        <f t="shared" si="14"/>
        <v>0.51218913100000008</v>
      </c>
      <c r="W166">
        <v>111.71</v>
      </c>
      <c r="X166">
        <f t="shared" si="21"/>
        <v>2.6597619047619045</v>
      </c>
    </row>
    <row r="167" spans="1:24" ht="15">
      <c r="A167" s="166">
        <v>41214</v>
      </c>
      <c r="B167">
        <v>1039.248</v>
      </c>
      <c r="C167">
        <v>1010.986</v>
      </c>
      <c r="D167">
        <v>1024.337</v>
      </c>
      <c r="E167">
        <f t="shared" si="15"/>
        <v>42461412</v>
      </c>
      <c r="F167">
        <v>1045401471</v>
      </c>
      <c r="G167">
        <v>1045378800</v>
      </c>
      <c r="H167">
        <v>1266666667</v>
      </c>
      <c r="I167">
        <v>15.2</v>
      </c>
      <c r="J167">
        <v>3.9032499999999998E-2</v>
      </c>
      <c r="K167">
        <v>8482.59</v>
      </c>
      <c r="L167">
        <f t="shared" si="16"/>
        <v>10688063400</v>
      </c>
      <c r="M167">
        <f t="shared" si="17"/>
        <v>1068806340</v>
      </c>
      <c r="N167">
        <f t="shared" si="18"/>
        <v>-0.197860327</v>
      </c>
      <c r="O167">
        <f t="shared" si="19"/>
        <v>0.221287867</v>
      </c>
      <c r="P167">
        <f t="shared" si="20"/>
        <v>0.41914819400000003</v>
      </c>
      <c r="Q167">
        <v>126901679</v>
      </c>
      <c r="R167">
        <v>82773484</v>
      </c>
      <c r="S167">
        <v>83333333.333333328</v>
      </c>
      <c r="T167">
        <v>1</v>
      </c>
      <c r="U167" s="245">
        <v>0.53937500000000005</v>
      </c>
      <c r="V167">
        <f t="shared" si="14"/>
        <v>0.50034250000000002</v>
      </c>
      <c r="W167">
        <v>109.06</v>
      </c>
      <c r="X167">
        <f t="shared" si="21"/>
        <v>2.5966666666666667</v>
      </c>
    </row>
    <row r="168" spans="1:24" ht="15">
      <c r="A168" s="167">
        <v>41244</v>
      </c>
      <c r="B168">
        <v>1074.444</v>
      </c>
      <c r="C168">
        <v>-78.948999999999998</v>
      </c>
      <c r="D168">
        <v>1056.0920000000001</v>
      </c>
      <c r="E168">
        <f t="shared" si="15"/>
        <v>-3315858</v>
      </c>
      <c r="F168">
        <v>1036922366</v>
      </c>
      <c r="G168">
        <v>1036886357</v>
      </c>
      <c r="H168">
        <v>1266666667</v>
      </c>
      <c r="I168">
        <v>15.2</v>
      </c>
      <c r="J168">
        <v>5.0862499999999998E-2</v>
      </c>
      <c r="K168">
        <v>8388.8580000000002</v>
      </c>
      <c r="L168">
        <f t="shared" si="16"/>
        <v>10569961080</v>
      </c>
      <c r="M168">
        <f t="shared" si="17"/>
        <v>1056996108</v>
      </c>
      <c r="N168">
        <f t="shared" si="18"/>
        <v>-0.20967055900000001</v>
      </c>
      <c r="O168">
        <f t="shared" si="19"/>
        <v>0.22978030999999999</v>
      </c>
      <c r="P168">
        <f t="shared" si="20"/>
        <v>0.43945086899999997</v>
      </c>
      <c r="Q168">
        <v>98543633</v>
      </c>
      <c r="R168">
        <v>64926642</v>
      </c>
      <c r="S168">
        <v>83333333.333333328</v>
      </c>
      <c r="T168">
        <v>1</v>
      </c>
      <c r="U168" s="245">
        <v>0.58937499999999998</v>
      </c>
      <c r="V168">
        <f t="shared" si="14"/>
        <v>0.53851249999999995</v>
      </c>
      <c r="W168">
        <v>109.49</v>
      </c>
      <c r="X168">
        <f t="shared" si="21"/>
        <v>2.6069047619047616</v>
      </c>
    </row>
    <row r="169" spans="1:24" ht="15">
      <c r="A169" s="168">
        <v>41275</v>
      </c>
      <c r="B169">
        <v>1040.6759999999999</v>
      </c>
      <c r="C169">
        <v>-766.95299999999997</v>
      </c>
      <c r="D169">
        <v>1027.616</v>
      </c>
      <c r="E169">
        <f t="shared" si="15"/>
        <v>-32212026</v>
      </c>
      <c r="F169">
        <v>1028170158</v>
      </c>
      <c r="G169">
        <v>1028167094</v>
      </c>
      <c r="H169">
        <v>1379166667</v>
      </c>
      <c r="I169">
        <v>16.55</v>
      </c>
      <c r="J169">
        <v>0.13376190499999999</v>
      </c>
      <c r="K169">
        <v>8331.1</v>
      </c>
      <c r="L169">
        <f t="shared" si="16"/>
        <v>10497186000</v>
      </c>
      <c r="M169">
        <f t="shared" si="17"/>
        <v>1049718600</v>
      </c>
      <c r="N169">
        <f t="shared" si="18"/>
        <v>-0.32944806700000001</v>
      </c>
      <c r="O169">
        <f t="shared" si="19"/>
        <v>0.35099957300000001</v>
      </c>
      <c r="P169">
        <f t="shared" si="20"/>
        <v>0.68044764000000002</v>
      </c>
      <c r="Q169">
        <v>121544697</v>
      </c>
      <c r="R169">
        <v>80018484</v>
      </c>
      <c r="S169">
        <v>106666666.66666667</v>
      </c>
      <c r="T169">
        <v>1.28</v>
      </c>
      <c r="U169" s="245">
        <v>0.49333333299999999</v>
      </c>
      <c r="V169">
        <f t="shared" si="14"/>
        <v>0.35957142799999997</v>
      </c>
      <c r="W169">
        <v>112.96</v>
      </c>
      <c r="X169">
        <f t="shared" si="21"/>
        <v>2.6895238095238092</v>
      </c>
    </row>
    <row r="170" spans="1:24" ht="15">
      <c r="A170" s="169">
        <v>41306</v>
      </c>
      <c r="B170">
        <v>944.74800000000005</v>
      </c>
      <c r="C170">
        <v>-726.88599999999997</v>
      </c>
      <c r="D170">
        <v>951.38900000000001</v>
      </c>
      <c r="E170">
        <f t="shared" si="15"/>
        <v>-30529212</v>
      </c>
      <c r="F170">
        <v>939523039</v>
      </c>
      <c r="G170">
        <v>939519958</v>
      </c>
      <c r="H170">
        <v>1379166667</v>
      </c>
      <c r="I170">
        <v>16.55</v>
      </c>
      <c r="J170">
        <v>0.33618421100000001</v>
      </c>
      <c r="K170">
        <v>8395.3729999999996</v>
      </c>
      <c r="L170">
        <f t="shared" si="16"/>
        <v>10578169980</v>
      </c>
      <c r="M170">
        <f t="shared" si="17"/>
        <v>1057816998</v>
      </c>
      <c r="N170">
        <f t="shared" si="18"/>
        <v>-0.321349669</v>
      </c>
      <c r="O170">
        <f t="shared" si="19"/>
        <v>0.43964670900000002</v>
      </c>
      <c r="P170">
        <f t="shared" si="20"/>
        <v>0.76099637799999997</v>
      </c>
      <c r="Q170">
        <v>121618369</v>
      </c>
      <c r="R170">
        <v>80700574</v>
      </c>
      <c r="S170">
        <v>106666666.66666667</v>
      </c>
      <c r="T170">
        <v>1.28</v>
      </c>
      <c r="U170" s="245">
        <v>0.573684211</v>
      </c>
      <c r="V170">
        <f t="shared" si="14"/>
        <v>0.23749999999999999</v>
      </c>
      <c r="W170">
        <v>116.05</v>
      </c>
      <c r="X170">
        <f t="shared" si="21"/>
        <v>2.763095238095238</v>
      </c>
    </row>
    <row r="171" spans="1:24" ht="15">
      <c r="A171" s="170">
        <v>41334</v>
      </c>
      <c r="B171">
        <v>1076.04</v>
      </c>
      <c r="C171">
        <v>-169.21299999999999</v>
      </c>
      <c r="D171">
        <v>1094.0909999999999</v>
      </c>
      <c r="E171">
        <f t="shared" si="15"/>
        <v>-7106946</v>
      </c>
      <c r="F171">
        <v>1034794830</v>
      </c>
      <c r="G171">
        <v>1034593870</v>
      </c>
      <c r="H171">
        <v>1379166667</v>
      </c>
      <c r="I171">
        <v>16.55</v>
      </c>
      <c r="J171">
        <v>0.75987499999999997</v>
      </c>
      <c r="K171">
        <v>8640.5499999999993</v>
      </c>
      <c r="L171">
        <f t="shared" si="16"/>
        <v>10887092999.999998</v>
      </c>
      <c r="M171">
        <f t="shared" si="17"/>
        <v>1088709299.9999998</v>
      </c>
      <c r="N171">
        <f t="shared" si="18"/>
        <v>-0.29045736700000024</v>
      </c>
      <c r="O171">
        <f t="shared" si="19"/>
        <v>0.34457279699999999</v>
      </c>
      <c r="P171">
        <f t="shared" si="20"/>
        <v>0.63503016400000023</v>
      </c>
      <c r="Q171">
        <v>197555314</v>
      </c>
      <c r="R171">
        <v>129238973</v>
      </c>
      <c r="S171">
        <v>106666666.66666667</v>
      </c>
      <c r="T171">
        <v>1.28</v>
      </c>
      <c r="U171" s="245">
        <v>0.85150000000000003</v>
      </c>
      <c r="V171">
        <f t="shared" si="14"/>
        <v>9.1625000000000068E-2</v>
      </c>
      <c r="W171">
        <v>108.47</v>
      </c>
      <c r="X171">
        <f t="shared" si="21"/>
        <v>2.5826190476190476</v>
      </c>
    </row>
    <row r="172" spans="1:24" ht="15">
      <c r="A172" s="171">
        <v>41365</v>
      </c>
      <c r="B172">
        <v>1075.242</v>
      </c>
      <c r="C172">
        <v>-550.75699999999995</v>
      </c>
      <c r="D172">
        <v>1095.79</v>
      </c>
      <c r="E172">
        <f t="shared" si="15"/>
        <v>-23131794</v>
      </c>
      <c r="F172">
        <v>1085695435</v>
      </c>
      <c r="G172">
        <v>1085649989</v>
      </c>
      <c r="H172">
        <v>1379166667</v>
      </c>
      <c r="I172">
        <v>16.55</v>
      </c>
      <c r="J172">
        <v>0.717386364</v>
      </c>
      <c r="K172">
        <v>8855.3770000000004</v>
      </c>
      <c r="L172">
        <f t="shared" si="16"/>
        <v>11157775020</v>
      </c>
      <c r="M172">
        <f t="shared" si="17"/>
        <v>1115777502</v>
      </c>
      <c r="N172">
        <f t="shared" si="18"/>
        <v>-0.26338916499999998</v>
      </c>
      <c r="O172">
        <f t="shared" si="19"/>
        <v>0.29351667799999998</v>
      </c>
      <c r="P172">
        <f t="shared" si="20"/>
        <v>0.55690584300000001</v>
      </c>
      <c r="Q172">
        <v>189890773</v>
      </c>
      <c r="R172">
        <v>125356363</v>
      </c>
      <c r="S172">
        <v>106666666.66666667</v>
      </c>
      <c r="T172">
        <v>1.28</v>
      </c>
      <c r="U172" s="245">
        <v>0.84181818200000003</v>
      </c>
      <c r="V172">
        <f t="shared" si="14"/>
        <v>0.12443181800000003</v>
      </c>
      <c r="W172">
        <v>102.25</v>
      </c>
      <c r="X172">
        <f t="shared" si="21"/>
        <v>2.4345238095238093</v>
      </c>
    </row>
    <row r="173" spans="1:24" ht="15">
      <c r="A173" s="172">
        <v>41395</v>
      </c>
      <c r="B173">
        <v>1142.2739999999999</v>
      </c>
      <c r="C173">
        <v>-399.625</v>
      </c>
      <c r="D173">
        <v>1149.2619999999999</v>
      </c>
      <c r="E173">
        <f t="shared" si="15"/>
        <v>-16784250</v>
      </c>
      <c r="F173">
        <v>1163340600</v>
      </c>
      <c r="G173">
        <v>1154104238</v>
      </c>
      <c r="H173">
        <v>1379166667</v>
      </c>
      <c r="I173">
        <v>16.55</v>
      </c>
      <c r="J173">
        <v>0.83194318199999995</v>
      </c>
      <c r="K173">
        <v>9033.4259999999995</v>
      </c>
      <c r="L173">
        <f t="shared" si="16"/>
        <v>11382116759.999998</v>
      </c>
      <c r="M173">
        <f t="shared" si="17"/>
        <v>1138211675.9999998</v>
      </c>
      <c r="N173">
        <f t="shared" si="18"/>
        <v>-0.24095499100000023</v>
      </c>
      <c r="O173">
        <f t="shared" si="19"/>
        <v>0.22506242900000001</v>
      </c>
      <c r="P173">
        <f t="shared" si="20"/>
        <v>0.46601742000000024</v>
      </c>
      <c r="Q173">
        <v>212512976</v>
      </c>
      <c r="R173">
        <v>140219794</v>
      </c>
      <c r="S173">
        <v>106666666.66666667</v>
      </c>
      <c r="T173">
        <v>1.28</v>
      </c>
      <c r="U173" s="245">
        <v>0.95909090900000005</v>
      </c>
      <c r="V173">
        <f t="shared" si="14"/>
        <v>0.1271477270000001</v>
      </c>
      <c r="W173">
        <v>102.56</v>
      </c>
      <c r="X173">
        <f t="shared" si="21"/>
        <v>2.441904761904762</v>
      </c>
    </row>
    <row r="174" spans="1:24" ht="15">
      <c r="A174" s="173">
        <v>41426</v>
      </c>
      <c r="B174">
        <v>1122.3240000000001</v>
      </c>
      <c r="C174">
        <v>130.08600000000001</v>
      </c>
      <c r="D174">
        <v>1143.58</v>
      </c>
      <c r="E174">
        <f t="shared" si="15"/>
        <v>5463612.0000000009</v>
      </c>
      <c r="F174">
        <v>1122857004</v>
      </c>
      <c r="G174">
        <v>1114930158</v>
      </c>
      <c r="H174">
        <v>1379166667</v>
      </c>
      <c r="I174">
        <v>16.55</v>
      </c>
      <c r="J174">
        <v>0.93474999999999997</v>
      </c>
      <c r="K174">
        <v>9077.5280000000002</v>
      </c>
      <c r="L174">
        <f t="shared" si="16"/>
        <v>11437685280</v>
      </c>
      <c r="M174">
        <f t="shared" si="17"/>
        <v>1143768528</v>
      </c>
      <c r="N174">
        <f t="shared" si="18"/>
        <v>-0.23539813900000001</v>
      </c>
      <c r="O174">
        <f t="shared" si="19"/>
        <v>0.26423650900000001</v>
      </c>
      <c r="P174">
        <f t="shared" si="20"/>
        <v>0.49963464800000001</v>
      </c>
      <c r="Q174">
        <v>229980991</v>
      </c>
      <c r="R174">
        <v>150906633</v>
      </c>
      <c r="S174">
        <v>106666666.66666667</v>
      </c>
      <c r="T174">
        <v>1.28</v>
      </c>
      <c r="U174" s="245">
        <v>1.0346875</v>
      </c>
      <c r="V174">
        <f t="shared" si="14"/>
        <v>9.9937500000000012E-2</v>
      </c>
      <c r="W174">
        <v>102.92</v>
      </c>
      <c r="X174">
        <f t="shared" si="21"/>
        <v>2.4504761904761905</v>
      </c>
    </row>
    <row r="175" spans="1:24" ht="15">
      <c r="A175" s="174">
        <v>41456</v>
      </c>
      <c r="B175">
        <v>1130.7660000000001</v>
      </c>
      <c r="C175">
        <v>624.279</v>
      </c>
      <c r="D175">
        <v>1129.9380000000001</v>
      </c>
      <c r="E175">
        <f t="shared" si="15"/>
        <v>26219718</v>
      </c>
      <c r="F175">
        <v>1148269180</v>
      </c>
      <c r="G175">
        <v>1136472663</v>
      </c>
      <c r="H175">
        <v>1379166667</v>
      </c>
      <c r="I175">
        <v>16.55</v>
      </c>
      <c r="J175">
        <v>1.161761364</v>
      </c>
      <c r="K175">
        <v>9146.1350000000002</v>
      </c>
      <c r="L175">
        <f t="shared" si="16"/>
        <v>11524130100</v>
      </c>
      <c r="M175">
        <f t="shared" si="17"/>
        <v>1152413010</v>
      </c>
      <c r="N175">
        <f t="shared" si="18"/>
        <v>-0.226753657</v>
      </c>
      <c r="O175">
        <f t="shared" si="19"/>
        <v>0.24269400399999999</v>
      </c>
      <c r="P175">
        <f t="shared" si="20"/>
        <v>0.46944766100000002</v>
      </c>
      <c r="Q175">
        <v>260786856</v>
      </c>
      <c r="R175">
        <v>169913465</v>
      </c>
      <c r="S175">
        <v>106666666.66666667</v>
      </c>
      <c r="T175">
        <v>1.28</v>
      </c>
      <c r="U175" s="245">
        <v>1.2024999999999999</v>
      </c>
      <c r="V175">
        <f t="shared" si="14"/>
        <v>4.0738635999999939E-2</v>
      </c>
      <c r="W175">
        <v>107.93</v>
      </c>
      <c r="X175">
        <f t="shared" si="21"/>
        <v>2.5697619047619051</v>
      </c>
    </row>
    <row r="176" spans="1:24" ht="15">
      <c r="A176" s="175">
        <v>41487</v>
      </c>
      <c r="B176">
        <v>1103.7180000000001</v>
      </c>
      <c r="C176">
        <v>412.70400000000001</v>
      </c>
      <c r="D176">
        <v>1126.386</v>
      </c>
      <c r="E176">
        <f t="shared" si="15"/>
        <v>17333568</v>
      </c>
      <c r="F176">
        <v>1129499986</v>
      </c>
      <c r="G176">
        <v>1118799501</v>
      </c>
      <c r="H176">
        <v>1379166667</v>
      </c>
      <c r="I176">
        <v>16.55</v>
      </c>
      <c r="J176">
        <v>0.78761363600000001</v>
      </c>
      <c r="K176">
        <v>9124.232</v>
      </c>
      <c r="L176">
        <f t="shared" si="16"/>
        <v>11496532320</v>
      </c>
      <c r="M176">
        <f t="shared" si="17"/>
        <v>1149653232</v>
      </c>
      <c r="N176">
        <f t="shared" si="18"/>
        <v>-0.22951343499999999</v>
      </c>
      <c r="O176">
        <f t="shared" si="19"/>
        <v>0.26036716599999998</v>
      </c>
      <c r="P176">
        <f t="shared" si="20"/>
        <v>0.48988060099999997</v>
      </c>
      <c r="Q176">
        <v>275390176</v>
      </c>
      <c r="R176">
        <v>179601095</v>
      </c>
      <c r="S176">
        <v>106666666.66666667</v>
      </c>
      <c r="T176">
        <v>1.28</v>
      </c>
      <c r="U176" s="245">
        <v>0.89727272700000005</v>
      </c>
      <c r="V176">
        <f t="shared" si="14"/>
        <v>0.10965909100000004</v>
      </c>
      <c r="W176">
        <v>111.28</v>
      </c>
      <c r="X176">
        <f t="shared" si="21"/>
        <v>2.6495238095238096</v>
      </c>
    </row>
    <row r="177" spans="1:24" ht="15">
      <c r="A177" s="176">
        <v>41518</v>
      </c>
      <c r="B177">
        <v>1073.6880000000001</v>
      </c>
      <c r="C177">
        <v>-187.46100000000001</v>
      </c>
      <c r="D177">
        <v>1106.0930000000001</v>
      </c>
      <c r="E177">
        <f t="shared" si="15"/>
        <v>-7873362</v>
      </c>
      <c r="F177">
        <v>1112976814</v>
      </c>
      <c r="G177">
        <v>1095829042</v>
      </c>
      <c r="H177">
        <v>1379166667</v>
      </c>
      <c r="I177">
        <v>16.55</v>
      </c>
      <c r="J177">
        <v>0.60112500000000002</v>
      </c>
      <c r="K177">
        <v>8946.4529999999995</v>
      </c>
      <c r="L177">
        <f t="shared" si="16"/>
        <v>11272530779.999998</v>
      </c>
      <c r="M177">
        <f t="shared" si="17"/>
        <v>1127253077.9999998</v>
      </c>
      <c r="N177">
        <f t="shared" si="18"/>
        <v>-0.25191358900000022</v>
      </c>
      <c r="O177">
        <f t="shared" si="19"/>
        <v>0.28333762499999998</v>
      </c>
      <c r="P177">
        <f t="shared" si="20"/>
        <v>0.5352512140000002</v>
      </c>
      <c r="Q177">
        <v>256265422</v>
      </c>
      <c r="R177">
        <v>167124978</v>
      </c>
      <c r="S177">
        <v>106666666.66666667</v>
      </c>
      <c r="T177">
        <v>1.28</v>
      </c>
      <c r="U177" s="245">
        <v>0.72499999999999998</v>
      </c>
      <c r="V177">
        <f t="shared" si="14"/>
        <v>0.12387499999999996</v>
      </c>
      <c r="W177">
        <v>111.6</v>
      </c>
      <c r="X177">
        <f t="shared" si="21"/>
        <v>2.657142857142857</v>
      </c>
    </row>
    <row r="178" spans="1:24" ht="15">
      <c r="A178" s="177">
        <v>41548</v>
      </c>
      <c r="B178">
        <v>1175.79</v>
      </c>
      <c r="C178">
        <v>-767.12900000000002</v>
      </c>
      <c r="D178">
        <v>1153.4829999999999</v>
      </c>
      <c r="E178">
        <f t="shared" si="15"/>
        <v>-32219418</v>
      </c>
      <c r="F178">
        <v>1185292367</v>
      </c>
      <c r="G178">
        <v>1172138698</v>
      </c>
      <c r="H178">
        <v>1379166667</v>
      </c>
      <c r="I178">
        <v>16.55</v>
      </c>
      <c r="J178">
        <v>0.325271739</v>
      </c>
      <c r="K178">
        <v>8943.8870000000006</v>
      </c>
      <c r="L178">
        <f t="shared" si="16"/>
        <v>11269297620.000002</v>
      </c>
      <c r="M178">
        <f t="shared" si="17"/>
        <v>1126929762.0000002</v>
      </c>
      <c r="N178">
        <f t="shared" si="18"/>
        <v>-0.25223690499999979</v>
      </c>
      <c r="O178">
        <f t="shared" si="19"/>
        <v>0.20702796900000001</v>
      </c>
      <c r="P178">
        <f t="shared" si="20"/>
        <v>0.45926487399999982</v>
      </c>
      <c r="Q178">
        <v>274223256</v>
      </c>
      <c r="R178">
        <v>178755215</v>
      </c>
      <c r="S178">
        <v>106666666.66666667</v>
      </c>
      <c r="T178">
        <v>1.28</v>
      </c>
      <c r="U178" s="245">
        <v>0.51641304300000002</v>
      </c>
      <c r="V178">
        <f t="shared" si="14"/>
        <v>0.19114130400000001</v>
      </c>
      <c r="W178">
        <v>109.08</v>
      </c>
      <c r="X178">
        <f t="shared" si="21"/>
        <v>2.597142857142857</v>
      </c>
    </row>
    <row r="179" spans="1:24" ht="15">
      <c r="A179" s="178">
        <v>41579</v>
      </c>
      <c r="B179">
        <v>1172.43</v>
      </c>
      <c r="C179">
        <v>-1901.9469999999999</v>
      </c>
      <c r="D179">
        <v>1100.1500000000001</v>
      </c>
      <c r="E179">
        <f t="shared" si="15"/>
        <v>-79881774</v>
      </c>
      <c r="F179">
        <v>1151423229</v>
      </c>
      <c r="G179">
        <v>1140623001</v>
      </c>
      <c r="H179">
        <v>1379166667</v>
      </c>
      <c r="I179">
        <v>16.55</v>
      </c>
      <c r="J179">
        <v>0.242565789</v>
      </c>
      <c r="K179">
        <v>8922.8070000000007</v>
      </c>
      <c r="L179">
        <f t="shared" si="16"/>
        <v>11242736820.000002</v>
      </c>
      <c r="M179">
        <f t="shared" si="17"/>
        <v>1124273682.0000002</v>
      </c>
      <c r="N179">
        <f t="shared" si="18"/>
        <v>-0.25489298499999974</v>
      </c>
      <c r="O179">
        <f t="shared" si="19"/>
        <v>0.23854366599999999</v>
      </c>
      <c r="P179">
        <f t="shared" si="20"/>
        <v>0.49343665099999973</v>
      </c>
      <c r="Q179">
        <v>265734176</v>
      </c>
      <c r="R179">
        <v>172823943</v>
      </c>
      <c r="S179">
        <v>106666666.66666667</v>
      </c>
      <c r="T179">
        <v>1.28</v>
      </c>
      <c r="U179" s="245">
        <v>0.29592105299999999</v>
      </c>
      <c r="V179">
        <f t="shared" si="14"/>
        <v>5.3355263999999986E-2</v>
      </c>
      <c r="W179">
        <v>107.79</v>
      </c>
      <c r="X179">
        <f t="shared" si="21"/>
        <v>2.5664285714285717</v>
      </c>
    </row>
    <row r="180" spans="1:24" ht="15">
      <c r="A180" s="179">
        <v>41609</v>
      </c>
      <c r="B180">
        <v>1235.01</v>
      </c>
      <c r="C180">
        <v>-1458.5050000000001</v>
      </c>
      <c r="D180">
        <v>1137.8430000000001</v>
      </c>
      <c r="E180">
        <f t="shared" si="15"/>
        <v>-61257210</v>
      </c>
      <c r="F180">
        <v>1248668943</v>
      </c>
      <c r="G180">
        <v>1230437323</v>
      </c>
      <c r="H180">
        <v>1379166667</v>
      </c>
      <c r="I180">
        <v>16.55</v>
      </c>
      <c r="J180">
        <v>0.31589285700000003</v>
      </c>
      <c r="K180">
        <v>8669.5059999999994</v>
      </c>
      <c r="L180">
        <f t="shared" si="16"/>
        <v>10923577560</v>
      </c>
      <c r="M180">
        <f t="shared" si="17"/>
        <v>1092357756</v>
      </c>
      <c r="N180">
        <f t="shared" si="18"/>
        <v>-0.286808911</v>
      </c>
      <c r="O180">
        <f t="shared" si="19"/>
        <v>0.14872934400000001</v>
      </c>
      <c r="P180">
        <f t="shared" si="20"/>
        <v>0.43553825499999999</v>
      </c>
      <c r="Q180">
        <v>334971425</v>
      </c>
      <c r="R180">
        <v>219645352</v>
      </c>
      <c r="S180">
        <v>106666666.66666667</v>
      </c>
      <c r="T180">
        <v>1.28</v>
      </c>
      <c r="U180" s="245">
        <v>0.32785714300000002</v>
      </c>
      <c r="V180">
        <f t="shared" si="14"/>
        <v>1.1964285999999991E-2</v>
      </c>
      <c r="W180">
        <v>110.76</v>
      </c>
      <c r="X180">
        <f t="shared" si="21"/>
        <v>2.6371428571428575</v>
      </c>
    </row>
    <row r="181" spans="1:24" ht="15">
      <c r="A181" s="180">
        <v>41640</v>
      </c>
      <c r="B181">
        <v>1184.1479999999999</v>
      </c>
      <c r="C181">
        <v>-2024.0029999999999</v>
      </c>
      <c r="D181">
        <v>1068.5219999999999</v>
      </c>
      <c r="E181">
        <f t="shared" si="15"/>
        <v>-85008126</v>
      </c>
      <c r="F181">
        <v>1174626266</v>
      </c>
      <c r="G181">
        <v>1164561836</v>
      </c>
      <c r="H181">
        <v>1356666667</v>
      </c>
      <c r="I181">
        <v>16.28</v>
      </c>
      <c r="J181">
        <v>0.321142647</v>
      </c>
      <c r="K181">
        <v>8273.44</v>
      </c>
      <c r="L181">
        <f t="shared" si="16"/>
        <v>10424534400</v>
      </c>
      <c r="M181">
        <f t="shared" si="17"/>
        <v>1042453440</v>
      </c>
      <c r="N181">
        <f t="shared" si="18"/>
        <v>-0.31421322699999998</v>
      </c>
      <c r="O181">
        <f t="shared" si="19"/>
        <v>0.192104831</v>
      </c>
      <c r="P181">
        <f t="shared" si="20"/>
        <v>0.50631805799999996</v>
      </c>
      <c r="Q181">
        <v>137454114</v>
      </c>
      <c r="R181">
        <v>87794966</v>
      </c>
      <c r="S181">
        <v>135833333.33333334</v>
      </c>
      <c r="T181">
        <v>1.63</v>
      </c>
      <c r="U181" s="245">
        <v>0.45470588200000001</v>
      </c>
      <c r="V181">
        <f t="shared" si="14"/>
        <v>0.133563235</v>
      </c>
      <c r="W181">
        <v>108.12</v>
      </c>
      <c r="X181">
        <f t="shared" si="21"/>
        <v>2.5742857142857143</v>
      </c>
    </row>
    <row r="182" spans="1:24" ht="15">
      <c r="A182" s="181">
        <v>41671</v>
      </c>
      <c r="B182">
        <v>1061.298</v>
      </c>
      <c r="C182">
        <v>-1473.287</v>
      </c>
      <c r="D182">
        <v>1011.516</v>
      </c>
      <c r="E182">
        <f t="shared" si="15"/>
        <v>-61878054</v>
      </c>
      <c r="F182">
        <v>1049667186</v>
      </c>
      <c r="G182">
        <v>1037693400</v>
      </c>
      <c r="H182">
        <v>1356666667</v>
      </c>
      <c r="I182">
        <v>16.28</v>
      </c>
      <c r="J182">
        <v>0.51736842100000002</v>
      </c>
      <c r="K182">
        <v>8646.7209999999995</v>
      </c>
      <c r="L182">
        <f t="shared" si="16"/>
        <v>10894868459.999998</v>
      </c>
      <c r="M182">
        <f t="shared" si="17"/>
        <v>1089486845.9999998</v>
      </c>
      <c r="N182">
        <f t="shared" si="18"/>
        <v>-0.26717982100000026</v>
      </c>
      <c r="O182">
        <f t="shared" si="19"/>
        <v>0.318973267</v>
      </c>
      <c r="P182">
        <f t="shared" si="20"/>
        <v>0.58615308800000032</v>
      </c>
      <c r="Q182">
        <v>162562886</v>
      </c>
      <c r="R182">
        <v>104340362</v>
      </c>
      <c r="S182">
        <v>135833333.33333334</v>
      </c>
      <c r="T182">
        <v>1.63</v>
      </c>
      <c r="U182" s="245">
        <v>0.58105263200000001</v>
      </c>
      <c r="V182">
        <f t="shared" si="14"/>
        <v>6.3684210999999991E-2</v>
      </c>
      <c r="W182">
        <v>108.9</v>
      </c>
      <c r="X182">
        <f t="shared" si="21"/>
        <v>2.592857142857143</v>
      </c>
    </row>
    <row r="183" spans="1:24" ht="15">
      <c r="A183" s="182">
        <v>41699</v>
      </c>
      <c r="B183">
        <v>1181.04</v>
      </c>
      <c r="C183">
        <v>-1984.7550000000001</v>
      </c>
      <c r="D183">
        <v>1078.99</v>
      </c>
      <c r="E183">
        <f t="shared" si="15"/>
        <v>-83359710</v>
      </c>
      <c r="F183">
        <v>1169255011</v>
      </c>
      <c r="G183">
        <v>1160091876</v>
      </c>
      <c r="H183">
        <v>1356666667</v>
      </c>
      <c r="I183">
        <v>16.28</v>
      </c>
      <c r="J183">
        <v>0.50166666699999996</v>
      </c>
      <c r="K183">
        <v>8696.6659999999993</v>
      </c>
      <c r="L183">
        <f t="shared" si="16"/>
        <v>10957799159.999998</v>
      </c>
      <c r="M183">
        <f t="shared" si="17"/>
        <v>1095779915.9999998</v>
      </c>
      <c r="N183">
        <f t="shared" si="18"/>
        <v>-0.26088675100000025</v>
      </c>
      <c r="O183">
        <f t="shared" si="19"/>
        <v>0.196574791</v>
      </c>
      <c r="P183">
        <f t="shared" si="20"/>
        <v>0.45746154200000022</v>
      </c>
      <c r="Q183">
        <v>218456199</v>
      </c>
      <c r="R183">
        <v>140793769</v>
      </c>
      <c r="S183">
        <v>135833333.33333334</v>
      </c>
      <c r="T183">
        <v>1.63</v>
      </c>
      <c r="U183" s="245">
        <v>0.65345238100000003</v>
      </c>
      <c r="V183">
        <f t="shared" si="14"/>
        <v>0.15178571400000007</v>
      </c>
      <c r="W183">
        <v>107.48</v>
      </c>
      <c r="X183">
        <f t="shared" si="21"/>
        <v>2.559047619047619</v>
      </c>
    </row>
    <row r="184" spans="1:24" ht="15">
      <c r="A184" s="183">
        <v>41730</v>
      </c>
      <c r="B184">
        <v>1164.7860000000001</v>
      </c>
      <c r="C184">
        <v>-1202.453</v>
      </c>
      <c r="D184">
        <v>1101.683</v>
      </c>
      <c r="E184">
        <f t="shared" si="15"/>
        <v>-50503026</v>
      </c>
      <c r="F184">
        <v>1203272597</v>
      </c>
      <c r="G184">
        <v>1191902000</v>
      </c>
      <c r="H184">
        <v>1356666667</v>
      </c>
      <c r="I184">
        <v>16.28</v>
      </c>
      <c r="J184">
        <v>0.43934761900000002</v>
      </c>
      <c r="K184">
        <v>8955.134</v>
      </c>
      <c r="L184">
        <f t="shared" si="16"/>
        <v>11283468840</v>
      </c>
      <c r="M184">
        <f t="shared" si="17"/>
        <v>1128346884</v>
      </c>
      <c r="N184">
        <f t="shared" si="18"/>
        <v>-0.228319783</v>
      </c>
      <c r="O184">
        <f t="shared" si="19"/>
        <v>0.164764667</v>
      </c>
      <c r="P184">
        <f t="shared" si="20"/>
        <v>0.39308445000000003</v>
      </c>
      <c r="Q184">
        <v>223134779</v>
      </c>
      <c r="R184">
        <v>144146291</v>
      </c>
      <c r="S184">
        <v>135833333.33333334</v>
      </c>
      <c r="T184">
        <v>1.63</v>
      </c>
      <c r="U184" s="245">
        <v>0.58654761899999996</v>
      </c>
      <c r="V184">
        <f t="shared" si="14"/>
        <v>0.14719999999999994</v>
      </c>
      <c r="W184">
        <v>107.76</v>
      </c>
      <c r="X184">
        <f t="shared" si="21"/>
        <v>2.5657142857142858</v>
      </c>
    </row>
    <row r="185" spans="1:24" ht="15">
      <c r="A185" s="184">
        <v>41760</v>
      </c>
      <c r="B185">
        <v>1213.296</v>
      </c>
      <c r="C185">
        <v>-704.10799999999995</v>
      </c>
      <c r="D185">
        <v>1153.4829999999999</v>
      </c>
      <c r="E185">
        <f t="shared" si="15"/>
        <v>-29572536</v>
      </c>
      <c r="F185">
        <v>1222057576</v>
      </c>
      <c r="G185">
        <v>1213321627</v>
      </c>
      <c r="H185">
        <v>1356666667</v>
      </c>
      <c r="I185">
        <v>16.28</v>
      </c>
      <c r="J185">
        <v>0.44732857100000001</v>
      </c>
      <c r="K185">
        <v>9022.7929999999997</v>
      </c>
      <c r="L185">
        <f t="shared" si="16"/>
        <v>11368719180</v>
      </c>
      <c r="M185">
        <f t="shared" si="17"/>
        <v>1136871918</v>
      </c>
      <c r="N185">
        <f t="shared" si="18"/>
        <v>-0.21979474900000001</v>
      </c>
      <c r="O185">
        <f t="shared" si="19"/>
        <v>0.14334504000000001</v>
      </c>
      <c r="P185">
        <f t="shared" si="20"/>
        <v>0.36313978899999999</v>
      </c>
      <c r="Q185">
        <v>230977843</v>
      </c>
      <c r="R185">
        <v>149418964</v>
      </c>
      <c r="S185">
        <v>135833333.33333334</v>
      </c>
      <c r="T185">
        <v>1.63</v>
      </c>
      <c r="U185" s="245">
        <v>0.56000000000000005</v>
      </c>
      <c r="V185">
        <f t="shared" si="14"/>
        <v>0.11267142900000005</v>
      </c>
      <c r="W185">
        <v>109.54</v>
      </c>
      <c r="X185">
        <f t="shared" si="21"/>
        <v>2.6080952380952382</v>
      </c>
    </row>
    <row r="186" spans="1:24" ht="15">
      <c r="A186" s="185">
        <v>41791</v>
      </c>
      <c r="B186">
        <v>1202.4179999999999</v>
      </c>
      <c r="C186">
        <v>-1278.413</v>
      </c>
      <c r="D186">
        <v>1129.615</v>
      </c>
      <c r="E186">
        <f t="shared" si="15"/>
        <v>-53693346</v>
      </c>
      <c r="F186">
        <v>1218292698</v>
      </c>
      <c r="G186">
        <v>1207547567</v>
      </c>
      <c r="H186">
        <v>1356666667</v>
      </c>
      <c r="I186">
        <v>16.28</v>
      </c>
      <c r="J186">
        <v>0.49047142900000001</v>
      </c>
      <c r="K186">
        <v>9039.3700000000008</v>
      </c>
      <c r="L186">
        <f t="shared" si="16"/>
        <v>11389606200.000002</v>
      </c>
      <c r="M186">
        <f t="shared" si="17"/>
        <v>1138960620.0000002</v>
      </c>
      <c r="N186">
        <f t="shared" si="18"/>
        <v>-0.21770604699999976</v>
      </c>
      <c r="O186">
        <f t="shared" si="19"/>
        <v>0.1491191</v>
      </c>
      <c r="P186">
        <f t="shared" si="20"/>
        <v>0.3668251469999998</v>
      </c>
      <c r="Q186">
        <v>237867315</v>
      </c>
      <c r="R186">
        <v>153941902</v>
      </c>
      <c r="S186">
        <v>135833333.33333334</v>
      </c>
      <c r="T186">
        <v>1.63</v>
      </c>
      <c r="U186" s="245">
        <v>0.559047619</v>
      </c>
      <c r="V186">
        <f t="shared" si="14"/>
        <v>6.8576189999999981E-2</v>
      </c>
      <c r="W186">
        <v>111.8</v>
      </c>
      <c r="X186">
        <f t="shared" si="21"/>
        <v>2.6619047619047618</v>
      </c>
    </row>
    <row r="187" spans="1:24" ht="15">
      <c r="A187" s="186">
        <v>41821</v>
      </c>
      <c r="B187">
        <v>1235.346</v>
      </c>
      <c r="C187">
        <v>-1495.452</v>
      </c>
      <c r="D187">
        <v>1176.2750000000001</v>
      </c>
      <c r="E187">
        <f t="shared" si="15"/>
        <v>-62808984</v>
      </c>
      <c r="F187">
        <v>1271527305</v>
      </c>
      <c r="G187">
        <v>1258136970</v>
      </c>
      <c r="H187">
        <v>1356666667</v>
      </c>
      <c r="I187">
        <v>16.28</v>
      </c>
      <c r="J187">
        <v>0.51147727300000001</v>
      </c>
      <c r="K187">
        <v>9248.6730000000007</v>
      </c>
      <c r="L187">
        <f t="shared" si="16"/>
        <v>11653327980</v>
      </c>
      <c r="M187">
        <f t="shared" si="17"/>
        <v>1165332798</v>
      </c>
      <c r="N187">
        <f t="shared" si="18"/>
        <v>-0.19133386899999999</v>
      </c>
      <c r="O187">
        <f t="shared" si="19"/>
        <v>9.8529696999999999E-2</v>
      </c>
      <c r="P187">
        <f t="shared" si="20"/>
        <v>0.28986356599999996</v>
      </c>
      <c r="Q187">
        <v>281533772</v>
      </c>
      <c r="R187">
        <v>182667578</v>
      </c>
      <c r="S187">
        <v>135833333.33333334</v>
      </c>
      <c r="T187">
        <v>1.63</v>
      </c>
      <c r="U187" s="245">
        <v>0.55125000000000002</v>
      </c>
      <c r="V187">
        <f t="shared" si="14"/>
        <v>3.9772727000000008E-2</v>
      </c>
      <c r="W187">
        <v>106.77</v>
      </c>
      <c r="X187">
        <f t="shared" si="21"/>
        <v>2.5421428571428573</v>
      </c>
    </row>
    <row r="188" spans="1:24" ht="15">
      <c r="A188" s="187">
        <v>41852</v>
      </c>
      <c r="B188">
        <v>1203.93</v>
      </c>
      <c r="C188">
        <v>-1282.6780000000001</v>
      </c>
      <c r="D188">
        <v>1170.134</v>
      </c>
      <c r="E188">
        <f t="shared" si="15"/>
        <v>-53872476</v>
      </c>
      <c r="F188">
        <v>1223303113</v>
      </c>
      <c r="G188">
        <v>1206229071</v>
      </c>
      <c r="H188">
        <v>1356666667</v>
      </c>
      <c r="I188">
        <v>16.28</v>
      </c>
      <c r="J188">
        <v>0.50953333300000003</v>
      </c>
      <c r="K188">
        <v>9311.0660000000007</v>
      </c>
      <c r="L188">
        <f t="shared" si="16"/>
        <v>11731943160.000002</v>
      </c>
      <c r="M188">
        <f t="shared" si="17"/>
        <v>1173194316.0000002</v>
      </c>
      <c r="N188">
        <f t="shared" si="18"/>
        <v>-0.18347235099999976</v>
      </c>
      <c r="O188">
        <f t="shared" si="19"/>
        <v>0.15043759600000001</v>
      </c>
      <c r="P188">
        <f t="shared" si="20"/>
        <v>0.33390994699999976</v>
      </c>
      <c r="Q188">
        <v>219708717</v>
      </c>
      <c r="R188">
        <v>145171585</v>
      </c>
      <c r="S188">
        <v>135833333.33333334</v>
      </c>
      <c r="T188">
        <v>1.63</v>
      </c>
      <c r="U188" s="245">
        <v>0.54589523799999995</v>
      </c>
      <c r="V188">
        <f t="shared" si="14"/>
        <v>3.6361904999999917E-2</v>
      </c>
      <c r="W188">
        <v>101.61</v>
      </c>
      <c r="X188">
        <f t="shared" si="21"/>
        <v>2.4192857142857145</v>
      </c>
    </row>
    <row r="189" spans="1:24" ht="15">
      <c r="A189" s="188">
        <v>41883</v>
      </c>
      <c r="B189">
        <v>1167.894</v>
      </c>
      <c r="C189">
        <v>-1346.3630000000001</v>
      </c>
      <c r="D189">
        <v>1090.095</v>
      </c>
      <c r="E189">
        <f t="shared" si="15"/>
        <v>-56547246</v>
      </c>
      <c r="F189">
        <v>1172450227</v>
      </c>
      <c r="G189">
        <v>1167803409</v>
      </c>
      <c r="H189">
        <v>1356666667</v>
      </c>
      <c r="I189">
        <v>16.28</v>
      </c>
      <c r="J189">
        <v>0.46937142900000001</v>
      </c>
      <c r="K189">
        <v>8821.6119999999992</v>
      </c>
      <c r="L189">
        <f t="shared" si="16"/>
        <v>11115231120</v>
      </c>
      <c r="M189">
        <f t="shared" si="17"/>
        <v>1111523112</v>
      </c>
      <c r="N189">
        <f t="shared" si="18"/>
        <v>-0.24514355500000001</v>
      </c>
      <c r="O189">
        <f t="shared" si="19"/>
        <v>0.18886325800000001</v>
      </c>
      <c r="P189">
        <f t="shared" si="20"/>
        <v>0.43400681299999999</v>
      </c>
      <c r="Q189">
        <v>214425030</v>
      </c>
      <c r="R189">
        <v>142265200</v>
      </c>
      <c r="S189">
        <v>135833333.33333334</v>
      </c>
      <c r="T189">
        <v>1.63</v>
      </c>
      <c r="U189" s="245">
        <v>0.50274761899999998</v>
      </c>
      <c r="V189">
        <f t="shared" si="14"/>
        <v>3.3376189999999972E-2</v>
      </c>
      <c r="W189">
        <v>97.09</v>
      </c>
      <c r="X189">
        <f t="shared" si="21"/>
        <v>2.3116666666666665</v>
      </c>
    </row>
    <row r="190" spans="1:24" ht="15">
      <c r="A190" s="189">
        <v>41913</v>
      </c>
      <c r="B190">
        <v>1203.048</v>
      </c>
      <c r="C190">
        <v>-1919.36</v>
      </c>
      <c r="D190">
        <v>1180.521</v>
      </c>
      <c r="E190">
        <f t="shared" si="15"/>
        <v>-80613120</v>
      </c>
      <c r="F190">
        <v>1171979745</v>
      </c>
      <c r="G190">
        <v>1168334208</v>
      </c>
      <c r="H190">
        <v>1356666667</v>
      </c>
      <c r="I190">
        <v>16.28</v>
      </c>
      <c r="J190">
        <v>0.468230435</v>
      </c>
      <c r="K190">
        <v>9147.8970000000008</v>
      </c>
      <c r="L190">
        <f t="shared" si="16"/>
        <v>11526350220.000002</v>
      </c>
      <c r="M190">
        <f t="shared" si="17"/>
        <v>1152635022.0000002</v>
      </c>
      <c r="N190">
        <f t="shared" si="18"/>
        <v>-0.20403164499999976</v>
      </c>
      <c r="O190">
        <f t="shared" si="19"/>
        <v>0.18833245900000001</v>
      </c>
      <c r="P190">
        <f t="shared" si="20"/>
        <v>0.39236410399999977</v>
      </c>
      <c r="Q190">
        <v>229014422</v>
      </c>
      <c r="R190">
        <v>150809397</v>
      </c>
      <c r="S190">
        <v>135833333.33333334</v>
      </c>
      <c r="T190">
        <v>1.63</v>
      </c>
      <c r="U190" s="245">
        <v>0.52175217399999996</v>
      </c>
      <c r="V190">
        <f t="shared" si="14"/>
        <v>5.3521738999999957E-2</v>
      </c>
      <c r="W190">
        <v>87.43</v>
      </c>
      <c r="X190">
        <f t="shared" si="21"/>
        <v>2.081666666666667</v>
      </c>
    </row>
    <row r="191" spans="1:24" ht="15">
      <c r="A191" s="190">
        <v>41944</v>
      </c>
      <c r="B191">
        <v>1200.6959999999999</v>
      </c>
      <c r="C191">
        <v>-2080.7730000000001</v>
      </c>
      <c r="D191">
        <v>1126.1559999999999</v>
      </c>
      <c r="E191">
        <f t="shared" si="15"/>
        <v>-87392466.000000015</v>
      </c>
      <c r="F191">
        <v>1165927570</v>
      </c>
      <c r="G191">
        <v>1149403109</v>
      </c>
      <c r="H191">
        <v>1356666667</v>
      </c>
      <c r="I191">
        <v>16.28</v>
      </c>
      <c r="J191">
        <v>0.50231111100000003</v>
      </c>
      <c r="K191">
        <v>8921.1659999999993</v>
      </c>
      <c r="L191">
        <f t="shared" si="16"/>
        <v>11240669159.999998</v>
      </c>
      <c r="M191">
        <f t="shared" si="17"/>
        <v>1124066915.9999998</v>
      </c>
      <c r="N191">
        <f t="shared" si="18"/>
        <v>-0.23259975100000024</v>
      </c>
      <c r="O191">
        <f t="shared" si="19"/>
        <v>0.20726355799999999</v>
      </c>
      <c r="P191">
        <f t="shared" si="20"/>
        <v>0.43986330900000026</v>
      </c>
      <c r="Q191">
        <v>227854215</v>
      </c>
      <c r="R191">
        <v>148560529</v>
      </c>
      <c r="S191">
        <v>135833333.33333334</v>
      </c>
      <c r="T191">
        <v>1.63</v>
      </c>
      <c r="U191" s="245">
        <v>0.53931111099999995</v>
      </c>
      <c r="V191">
        <f t="shared" si="14"/>
        <v>3.6999999999999922E-2</v>
      </c>
      <c r="W191">
        <v>79.44</v>
      </c>
      <c r="X191">
        <f t="shared" si="21"/>
        <v>1.8914285714285715</v>
      </c>
    </row>
    <row r="192" spans="1:24" ht="15">
      <c r="A192" s="191">
        <v>41974</v>
      </c>
      <c r="B192">
        <v>1294.902</v>
      </c>
      <c r="C192">
        <v>-1579.6969999999999</v>
      </c>
      <c r="D192">
        <v>1156.9870000000001</v>
      </c>
      <c r="E192">
        <f t="shared" si="15"/>
        <v>-66347274</v>
      </c>
      <c r="F192">
        <v>1311663762</v>
      </c>
      <c r="G192">
        <v>1296431295</v>
      </c>
      <c r="H192">
        <v>1356666667</v>
      </c>
      <c r="I192">
        <v>16.28</v>
      </c>
      <c r="J192">
        <v>0.64449545500000005</v>
      </c>
      <c r="K192">
        <v>8940.7739999999994</v>
      </c>
      <c r="L192">
        <f t="shared" si="16"/>
        <v>11265375239.999998</v>
      </c>
      <c r="M192">
        <f t="shared" si="17"/>
        <v>1126537523.9999998</v>
      </c>
      <c r="N192">
        <f t="shared" si="18"/>
        <v>-0.23012914300000023</v>
      </c>
      <c r="O192">
        <f t="shared" si="19"/>
        <v>6.0235372000000002E-2</v>
      </c>
      <c r="P192">
        <f t="shared" si="20"/>
        <v>0.29036451500000021</v>
      </c>
      <c r="Q192">
        <v>326983169</v>
      </c>
      <c r="R192">
        <v>213523925</v>
      </c>
      <c r="S192">
        <v>135833333.33333334</v>
      </c>
      <c r="T192">
        <v>1.63</v>
      </c>
      <c r="U192" s="245">
        <v>0.66829545499999998</v>
      </c>
      <c r="V192">
        <f t="shared" si="14"/>
        <v>2.3799999999999932E-2</v>
      </c>
      <c r="W192">
        <v>62.34</v>
      </c>
      <c r="X192">
        <f t="shared" si="21"/>
        <v>1.4842857142857144</v>
      </c>
    </row>
    <row r="193" spans="1:24" ht="15">
      <c r="A193" s="192">
        <v>42005</v>
      </c>
      <c r="B193">
        <v>1250.3399999999999</v>
      </c>
      <c r="C193">
        <v>-1632.8430000000001</v>
      </c>
      <c r="D193">
        <v>1101.625</v>
      </c>
      <c r="E193">
        <f t="shared" si="15"/>
        <v>-68579406</v>
      </c>
      <c r="F193">
        <v>1227376585</v>
      </c>
      <c r="G193">
        <v>1213177909</v>
      </c>
      <c r="H193">
        <v>1410833333</v>
      </c>
      <c r="I193">
        <v>16.93</v>
      </c>
      <c r="J193">
        <v>0.71937499999999999</v>
      </c>
      <c r="K193">
        <v>8639.1010000000006</v>
      </c>
      <c r="L193">
        <f t="shared" si="16"/>
        <v>10885267260.000002</v>
      </c>
      <c r="M193">
        <f t="shared" si="17"/>
        <v>1088526726.0000002</v>
      </c>
      <c r="N193">
        <f t="shared" si="18"/>
        <v>-0.32230660699999975</v>
      </c>
      <c r="O193">
        <f t="shared" si="19"/>
        <v>0.197655424</v>
      </c>
      <c r="P193">
        <f t="shared" si="20"/>
        <v>0.51996203099999971</v>
      </c>
      <c r="Q193">
        <v>143033871</v>
      </c>
      <c r="R193">
        <v>91744437</v>
      </c>
      <c r="S193">
        <v>144166666.66666666</v>
      </c>
      <c r="T193">
        <v>1.73</v>
      </c>
      <c r="U193" s="245">
        <v>0.95974999999999999</v>
      </c>
      <c r="V193">
        <f t="shared" si="14"/>
        <v>0.24037500000000001</v>
      </c>
      <c r="W193">
        <v>47.76</v>
      </c>
      <c r="X193">
        <f t="shared" si="21"/>
        <v>1.137142857142857</v>
      </c>
    </row>
    <row r="194" spans="1:24" ht="15">
      <c r="A194" s="193">
        <v>42036</v>
      </c>
      <c r="B194">
        <v>1126.1880000000001</v>
      </c>
      <c r="C194">
        <v>-1622.9939999999999</v>
      </c>
      <c r="D194">
        <v>1040.8019999999999</v>
      </c>
      <c r="E194">
        <f t="shared" si="15"/>
        <v>-68165748</v>
      </c>
      <c r="F194">
        <v>1107200252</v>
      </c>
      <c r="G194">
        <v>1095053656</v>
      </c>
      <c r="H194">
        <v>1410833333</v>
      </c>
      <c r="I194">
        <v>16.93</v>
      </c>
      <c r="J194">
        <v>0.715005263</v>
      </c>
      <c r="K194">
        <v>8828.56</v>
      </c>
      <c r="L194">
        <f t="shared" si="16"/>
        <v>11123985600</v>
      </c>
      <c r="M194">
        <f t="shared" si="17"/>
        <v>1112398560</v>
      </c>
      <c r="N194">
        <f t="shared" si="18"/>
        <v>-0.29843477299999999</v>
      </c>
      <c r="O194">
        <f t="shared" si="19"/>
        <v>0.31577967699999998</v>
      </c>
      <c r="P194">
        <f t="shared" si="20"/>
        <v>0.61421444999999997</v>
      </c>
      <c r="Q194">
        <v>138051471</v>
      </c>
      <c r="R194">
        <v>89210667</v>
      </c>
      <c r="S194">
        <v>144166666.66666666</v>
      </c>
      <c r="T194">
        <v>1.73</v>
      </c>
      <c r="U194" s="245">
        <v>0.86868947399999996</v>
      </c>
      <c r="V194">
        <f t="shared" si="14"/>
        <v>0.15368421099999996</v>
      </c>
      <c r="W194">
        <v>58.1</v>
      </c>
      <c r="X194">
        <f t="shared" si="21"/>
        <v>1.3833333333333333</v>
      </c>
    </row>
    <row r="195" spans="1:24" ht="15">
      <c r="A195" s="194">
        <v>42064</v>
      </c>
      <c r="B195">
        <v>1238.3699999999999</v>
      </c>
      <c r="C195">
        <v>-2050.2550000000001</v>
      </c>
      <c r="D195">
        <v>1159.777</v>
      </c>
      <c r="E195">
        <f t="shared" si="15"/>
        <v>-86110710</v>
      </c>
      <c r="F195">
        <v>1237748634</v>
      </c>
      <c r="G195">
        <v>1222849505</v>
      </c>
      <c r="H195">
        <v>1410833333</v>
      </c>
      <c r="I195">
        <v>16.93</v>
      </c>
      <c r="J195">
        <v>0.68494999999999995</v>
      </c>
      <c r="K195">
        <v>9056.5349999999999</v>
      </c>
      <c r="L195">
        <f t="shared" si="16"/>
        <v>11411234100</v>
      </c>
      <c r="M195">
        <f t="shared" si="17"/>
        <v>1141123410</v>
      </c>
      <c r="N195">
        <f t="shared" si="18"/>
        <v>-0.26970992300000002</v>
      </c>
      <c r="O195">
        <f t="shared" si="19"/>
        <v>0.18798382799999999</v>
      </c>
      <c r="P195">
        <f t="shared" si="20"/>
        <v>0.45769375099999998</v>
      </c>
      <c r="Q195">
        <v>191581539</v>
      </c>
      <c r="R195">
        <v>124600270</v>
      </c>
      <c r="S195">
        <v>144166666.66666666</v>
      </c>
      <c r="T195">
        <v>1.73</v>
      </c>
      <c r="U195" s="245">
        <v>0.81227272699999997</v>
      </c>
      <c r="V195">
        <f t="shared" si="14"/>
        <v>0.12732272700000002</v>
      </c>
      <c r="W195">
        <v>55.89</v>
      </c>
      <c r="X195">
        <f t="shared" si="21"/>
        <v>1.3307142857142857</v>
      </c>
    </row>
    <row r="196" spans="1:24" ht="15">
      <c r="A196" s="195">
        <v>42095</v>
      </c>
      <c r="B196">
        <v>1172.22</v>
      </c>
      <c r="C196">
        <v>-1504.49</v>
      </c>
      <c r="D196">
        <v>1110.039</v>
      </c>
      <c r="E196">
        <f t="shared" si="15"/>
        <v>-63188580</v>
      </c>
      <c r="F196">
        <v>1196071217</v>
      </c>
      <c r="G196">
        <v>1180504446</v>
      </c>
      <c r="H196">
        <v>1410833333</v>
      </c>
      <c r="I196">
        <v>16.93</v>
      </c>
      <c r="J196">
        <v>0.70489999999999997</v>
      </c>
      <c r="K196">
        <v>9189.4629999999997</v>
      </c>
      <c r="L196">
        <f t="shared" si="16"/>
        <v>11578723380</v>
      </c>
      <c r="M196">
        <f t="shared" si="17"/>
        <v>1157872338</v>
      </c>
      <c r="N196">
        <f t="shared" si="18"/>
        <v>-0.25296099500000002</v>
      </c>
      <c r="O196">
        <f t="shared" si="19"/>
        <v>0.23032888700000001</v>
      </c>
      <c r="P196">
        <f t="shared" si="20"/>
        <v>0.483289882</v>
      </c>
      <c r="Q196">
        <v>221881255</v>
      </c>
      <c r="R196">
        <v>144502278</v>
      </c>
      <c r="S196">
        <v>144166666.66666666</v>
      </c>
      <c r="T196">
        <v>1.73</v>
      </c>
      <c r="U196" s="245">
        <v>0.83149047600000003</v>
      </c>
      <c r="V196">
        <f t="shared" si="14"/>
        <v>0.12659047600000006</v>
      </c>
      <c r="W196">
        <v>59.52</v>
      </c>
      <c r="X196">
        <f t="shared" si="21"/>
        <v>1.4171428571428573</v>
      </c>
    </row>
    <row r="197" spans="1:24" ht="15">
      <c r="A197" s="196">
        <v>42125</v>
      </c>
      <c r="B197">
        <v>1245.972</v>
      </c>
      <c r="C197">
        <v>-1489.2829999999999</v>
      </c>
      <c r="D197">
        <v>1212.8219999999999</v>
      </c>
      <c r="E197">
        <f t="shared" si="15"/>
        <v>-62549886</v>
      </c>
      <c r="F197">
        <v>1224987518</v>
      </c>
      <c r="G197">
        <v>1214823596</v>
      </c>
      <c r="H197">
        <v>1410833333</v>
      </c>
      <c r="I197">
        <v>16.93</v>
      </c>
      <c r="J197">
        <v>0.70464000000000004</v>
      </c>
      <c r="K197">
        <v>9262.4560000000001</v>
      </c>
      <c r="L197">
        <f t="shared" si="16"/>
        <v>11670694560</v>
      </c>
      <c r="M197">
        <f t="shared" si="17"/>
        <v>1167069456</v>
      </c>
      <c r="N197">
        <f t="shared" si="18"/>
        <v>-0.24376387699999999</v>
      </c>
      <c r="O197">
        <f t="shared" si="19"/>
        <v>0.19600973699999999</v>
      </c>
      <c r="P197">
        <f t="shared" si="20"/>
        <v>0.43977361399999998</v>
      </c>
      <c r="Q197">
        <v>261775966</v>
      </c>
      <c r="R197">
        <v>170012652</v>
      </c>
      <c r="S197">
        <v>144166666.66666666</v>
      </c>
      <c r="T197">
        <v>1.73</v>
      </c>
      <c r="U197" s="245">
        <v>0.86375500000000005</v>
      </c>
      <c r="V197">
        <f t="shared" si="14"/>
        <v>0.15911500000000001</v>
      </c>
      <c r="W197">
        <v>64.08</v>
      </c>
      <c r="X197">
        <f t="shared" si="21"/>
        <v>1.5257142857142856</v>
      </c>
    </row>
    <row r="198" spans="1:24" ht="15">
      <c r="A198" s="197">
        <v>42156</v>
      </c>
      <c r="B198">
        <v>1246.7280000000001</v>
      </c>
      <c r="C198">
        <v>-1490.3989999999999</v>
      </c>
      <c r="D198">
        <v>1185.223</v>
      </c>
      <c r="E198">
        <f t="shared" si="15"/>
        <v>-62596758</v>
      </c>
      <c r="F198">
        <v>1273176456</v>
      </c>
      <c r="G198">
        <v>1259983256</v>
      </c>
      <c r="H198">
        <v>1410833333</v>
      </c>
      <c r="I198">
        <v>16.93</v>
      </c>
      <c r="J198">
        <v>0.43819545500000001</v>
      </c>
      <c r="K198">
        <v>9417.0660000000007</v>
      </c>
      <c r="L198">
        <f t="shared" si="16"/>
        <v>11865503160.000002</v>
      </c>
      <c r="M198">
        <f t="shared" si="17"/>
        <v>1186550316.0000002</v>
      </c>
      <c r="N198">
        <f t="shared" si="18"/>
        <v>-0.22428301699999975</v>
      </c>
      <c r="O198">
        <f t="shared" si="19"/>
        <v>0.150850077</v>
      </c>
      <c r="P198">
        <f t="shared" si="20"/>
        <v>0.37513309399999972</v>
      </c>
      <c r="Q198">
        <v>270820525</v>
      </c>
      <c r="R198">
        <v>176693306</v>
      </c>
      <c r="S198">
        <v>144166666.66666666</v>
      </c>
      <c r="T198">
        <v>1.73</v>
      </c>
      <c r="U198" s="245">
        <v>0.88034090899999995</v>
      </c>
      <c r="V198">
        <f t="shared" ref="V198:V212" si="22">U198-J198</f>
        <v>0.44214545399999994</v>
      </c>
      <c r="W198">
        <v>61.48</v>
      </c>
      <c r="X198">
        <f t="shared" si="21"/>
        <v>1.4638095238095237</v>
      </c>
    </row>
    <row r="199" spans="1:24" ht="15">
      <c r="A199" s="198">
        <v>42186</v>
      </c>
      <c r="B199">
        <v>1270.4580000000001</v>
      </c>
      <c r="C199">
        <v>-1674.942</v>
      </c>
      <c r="D199">
        <v>1218.0440000000001</v>
      </c>
      <c r="E199">
        <f t="shared" si="15"/>
        <v>-70347564</v>
      </c>
      <c r="F199">
        <v>1279153620</v>
      </c>
      <c r="G199">
        <v>1259312061</v>
      </c>
      <c r="H199">
        <v>1410833333</v>
      </c>
      <c r="I199">
        <v>16.93</v>
      </c>
      <c r="J199">
        <v>0.43489545499999999</v>
      </c>
      <c r="K199">
        <v>9470.2970000000005</v>
      </c>
      <c r="L199">
        <f t="shared" si="16"/>
        <v>11932574220.000002</v>
      </c>
      <c r="M199">
        <f t="shared" si="17"/>
        <v>1193257422.0000002</v>
      </c>
      <c r="N199">
        <f t="shared" si="18"/>
        <v>-0.21757591099999976</v>
      </c>
      <c r="O199">
        <f t="shared" si="19"/>
        <v>0.15152127200000001</v>
      </c>
      <c r="P199">
        <f t="shared" si="20"/>
        <v>0.36909718299999977</v>
      </c>
      <c r="Q199">
        <v>294426521</v>
      </c>
      <c r="R199">
        <v>192775295</v>
      </c>
      <c r="S199">
        <v>144166666.66666666</v>
      </c>
      <c r="T199">
        <v>1.73</v>
      </c>
      <c r="U199" s="245">
        <v>0.76022727300000004</v>
      </c>
      <c r="V199">
        <f t="shared" si="22"/>
        <v>0.32533181800000005</v>
      </c>
      <c r="W199">
        <v>56.56</v>
      </c>
      <c r="X199">
        <f t="shared" si="21"/>
        <v>1.3466666666666667</v>
      </c>
    </row>
    <row r="200" spans="1:24" ht="15">
      <c r="A200" s="199">
        <v>42217</v>
      </c>
      <c r="B200">
        <v>1250.0039999999999</v>
      </c>
      <c r="C200">
        <v>-904.98299999999995</v>
      </c>
      <c r="D200">
        <v>1225.057</v>
      </c>
      <c r="E200">
        <f t="shared" si="15"/>
        <v>-38009286</v>
      </c>
      <c r="F200">
        <v>1259506154</v>
      </c>
      <c r="G200">
        <v>1240378694</v>
      </c>
      <c r="H200">
        <v>1410833333</v>
      </c>
      <c r="I200">
        <v>16.93</v>
      </c>
      <c r="J200">
        <v>0.38894761900000002</v>
      </c>
      <c r="K200">
        <v>9460.0959999999995</v>
      </c>
      <c r="L200">
        <f t="shared" si="16"/>
        <v>11919720960</v>
      </c>
      <c r="M200">
        <f t="shared" si="17"/>
        <v>1191972096</v>
      </c>
      <c r="N200">
        <f t="shared" si="18"/>
        <v>-0.21886123699999999</v>
      </c>
      <c r="O200">
        <f t="shared" si="19"/>
        <v>0.17045463899999999</v>
      </c>
      <c r="P200">
        <f t="shared" si="20"/>
        <v>0.38931587599999995</v>
      </c>
      <c r="Q200">
        <v>284436817</v>
      </c>
      <c r="R200">
        <v>185719254</v>
      </c>
      <c r="S200">
        <v>144166666.66666666</v>
      </c>
      <c r="T200">
        <v>1.73</v>
      </c>
      <c r="U200" s="245">
        <v>0.63666666699999996</v>
      </c>
      <c r="V200">
        <f t="shared" si="22"/>
        <v>0.24771904799999994</v>
      </c>
      <c r="W200">
        <v>46.52</v>
      </c>
      <c r="X200">
        <f t="shared" si="21"/>
        <v>1.1076190476190477</v>
      </c>
    </row>
    <row r="201" spans="1:24" ht="15">
      <c r="A201" s="200">
        <v>42248</v>
      </c>
      <c r="B201">
        <v>1199.982</v>
      </c>
      <c r="C201">
        <v>-986.98299999999995</v>
      </c>
      <c r="D201">
        <v>1177.261</v>
      </c>
      <c r="E201">
        <f t="shared" si="15"/>
        <v>-41453286</v>
      </c>
      <c r="F201">
        <v>1218031574</v>
      </c>
      <c r="G201">
        <v>1202957616</v>
      </c>
      <c r="H201">
        <v>1410833333</v>
      </c>
      <c r="I201">
        <v>16.93</v>
      </c>
      <c r="J201">
        <v>0.33454285700000003</v>
      </c>
      <c r="K201">
        <v>9288.6129999999994</v>
      </c>
      <c r="L201">
        <f t="shared" si="16"/>
        <v>11703652379.999998</v>
      </c>
      <c r="M201">
        <f t="shared" si="17"/>
        <v>1170365237.9999998</v>
      </c>
      <c r="N201">
        <f t="shared" si="18"/>
        <v>-0.24046809500000024</v>
      </c>
      <c r="O201">
        <f t="shared" si="19"/>
        <v>0.20787571699999999</v>
      </c>
      <c r="P201">
        <f t="shared" si="20"/>
        <v>0.44834381200000023</v>
      </c>
      <c r="Q201">
        <v>246876027</v>
      </c>
      <c r="R201">
        <v>161670822</v>
      </c>
      <c r="S201">
        <v>144166666.66666666</v>
      </c>
      <c r="T201">
        <v>1.73</v>
      </c>
      <c r="U201" s="245">
        <v>0.45244285699999998</v>
      </c>
      <c r="V201">
        <f t="shared" si="22"/>
        <v>0.11789999999999995</v>
      </c>
      <c r="W201">
        <v>47.62</v>
      </c>
      <c r="X201">
        <f t="shared" si="21"/>
        <v>1.1338095238095238</v>
      </c>
    </row>
    <row r="202" spans="1:24" ht="15">
      <c r="A202" s="201">
        <v>42278</v>
      </c>
      <c r="B202">
        <v>1255.212</v>
      </c>
      <c r="C202">
        <v>-1579.3969999999999</v>
      </c>
      <c r="D202">
        <v>1187.1969999999999</v>
      </c>
      <c r="E202">
        <f t="shared" si="15"/>
        <v>-66334674</v>
      </c>
      <c r="F202">
        <v>1265572024</v>
      </c>
      <c r="G202">
        <v>1247473898</v>
      </c>
      <c r="H202">
        <v>1410833333</v>
      </c>
      <c r="I202">
        <v>16.93</v>
      </c>
      <c r="J202">
        <v>0.37114545500000001</v>
      </c>
      <c r="K202">
        <v>9244.67</v>
      </c>
      <c r="L202">
        <f t="shared" si="16"/>
        <v>11648284200</v>
      </c>
      <c r="M202">
        <f t="shared" si="17"/>
        <v>1164828420</v>
      </c>
      <c r="N202">
        <f t="shared" si="18"/>
        <v>-0.24600491299999999</v>
      </c>
      <c r="O202">
        <f t="shared" si="19"/>
        <v>0.163359435</v>
      </c>
      <c r="P202">
        <f t="shared" si="20"/>
        <v>0.40936434799999999</v>
      </c>
      <c r="Q202">
        <v>257437803</v>
      </c>
      <c r="R202">
        <v>168707767</v>
      </c>
      <c r="S202">
        <v>144166666.66666666</v>
      </c>
      <c r="T202">
        <v>1.73</v>
      </c>
      <c r="U202" s="245">
        <v>0.51511818200000004</v>
      </c>
      <c r="V202">
        <f t="shared" si="22"/>
        <v>0.14397272700000002</v>
      </c>
      <c r="W202">
        <v>48.43</v>
      </c>
      <c r="X202">
        <f t="shared" si="21"/>
        <v>1.1530952380952382</v>
      </c>
    </row>
    <row r="203" spans="1:24" ht="15">
      <c r="A203" s="202">
        <v>42309</v>
      </c>
      <c r="B203">
        <v>1246.3499999999999</v>
      </c>
      <c r="C203">
        <v>-928.89499999999998</v>
      </c>
      <c r="D203">
        <v>1160.5060000000001</v>
      </c>
      <c r="E203">
        <f t="shared" si="15"/>
        <v>-39013590</v>
      </c>
      <c r="F203">
        <v>1226862067</v>
      </c>
      <c r="G203">
        <v>1215301471</v>
      </c>
      <c r="H203">
        <v>1410833333</v>
      </c>
      <c r="I203">
        <v>16.93</v>
      </c>
      <c r="J203">
        <v>0.42494736799999999</v>
      </c>
      <c r="K203">
        <v>9111.6370000000006</v>
      </c>
      <c r="L203">
        <f t="shared" si="16"/>
        <v>11480662620.000002</v>
      </c>
      <c r="M203">
        <f t="shared" si="17"/>
        <v>1148066262.0000002</v>
      </c>
      <c r="N203">
        <f t="shared" si="18"/>
        <v>-0.26276707099999974</v>
      </c>
      <c r="O203">
        <f t="shared" si="19"/>
        <v>0.195531862</v>
      </c>
      <c r="P203">
        <f t="shared" si="20"/>
        <v>0.45829893299999974</v>
      </c>
      <c r="Q203">
        <v>227148704</v>
      </c>
      <c r="R203">
        <v>148078913</v>
      </c>
      <c r="S203">
        <v>144166666.66666666</v>
      </c>
      <c r="T203">
        <v>1.73</v>
      </c>
      <c r="U203" s="245">
        <v>0.62289473699999998</v>
      </c>
      <c r="V203">
        <f t="shared" si="22"/>
        <v>0.19794736899999998</v>
      </c>
      <c r="W203">
        <v>44.27</v>
      </c>
      <c r="X203">
        <f t="shared" si="21"/>
        <v>1.0540476190476191</v>
      </c>
    </row>
    <row r="204" spans="1:24" ht="15">
      <c r="A204" s="203">
        <v>42339</v>
      </c>
      <c r="B204">
        <v>1305.402</v>
      </c>
      <c r="C204">
        <v>-1766.588</v>
      </c>
      <c r="D204">
        <v>1168.3309999999999</v>
      </c>
      <c r="E204">
        <f t="shared" si="15"/>
        <v>-74196696</v>
      </c>
      <c r="F204">
        <v>1314935501</v>
      </c>
      <c r="G204">
        <v>1301206927</v>
      </c>
      <c r="H204">
        <v>1410833333</v>
      </c>
      <c r="I204">
        <v>16.93</v>
      </c>
      <c r="J204">
        <v>0.71210454499999998</v>
      </c>
      <c r="K204">
        <v>9147.5779999999995</v>
      </c>
      <c r="L204">
        <f t="shared" si="16"/>
        <v>11525948279.999998</v>
      </c>
      <c r="M204">
        <f t="shared" si="17"/>
        <v>1152594827.9999998</v>
      </c>
      <c r="N204">
        <f t="shared" si="18"/>
        <v>-0.25823850500000023</v>
      </c>
      <c r="O204">
        <f t="shared" si="19"/>
        <v>0.109626406</v>
      </c>
      <c r="P204">
        <f t="shared" si="20"/>
        <v>0.36786491100000024</v>
      </c>
      <c r="Q204">
        <v>258327866</v>
      </c>
      <c r="R204">
        <v>169402212</v>
      </c>
      <c r="S204">
        <v>144166666.66666666</v>
      </c>
      <c r="T204">
        <v>1.73</v>
      </c>
      <c r="U204" s="245">
        <v>0.76624999999999999</v>
      </c>
      <c r="V204">
        <f t="shared" si="22"/>
        <v>5.4145455000000009E-2</v>
      </c>
      <c r="W204">
        <v>38.01</v>
      </c>
      <c r="X204">
        <f t="shared" si="21"/>
        <v>0.90499999999999992</v>
      </c>
    </row>
    <row r="205" spans="1:24" ht="15">
      <c r="A205" s="204">
        <v>42370</v>
      </c>
      <c r="B205">
        <v>1273.3979999999999</v>
      </c>
      <c r="C205">
        <v>-2073.2130000000002</v>
      </c>
      <c r="D205">
        <v>1113.663</v>
      </c>
      <c r="E205">
        <f t="shared" si="15"/>
        <v>-87074946.000000015</v>
      </c>
      <c r="F205">
        <v>1247310059</v>
      </c>
      <c r="G205">
        <v>1234567759</v>
      </c>
      <c r="H205">
        <v>1509166667</v>
      </c>
      <c r="I205">
        <v>18.11</v>
      </c>
      <c r="J205">
        <v>0.66942631600000002</v>
      </c>
      <c r="K205">
        <v>8670.0409999999993</v>
      </c>
      <c r="L205">
        <f t="shared" si="16"/>
        <v>10924251659.999998</v>
      </c>
      <c r="M205">
        <f t="shared" si="17"/>
        <v>1092425165.9999998</v>
      </c>
      <c r="N205">
        <f t="shared" si="18"/>
        <v>-0.41674150100000024</v>
      </c>
      <c r="O205">
        <f t="shared" si="19"/>
        <v>0.27459890799999997</v>
      </c>
      <c r="P205">
        <f t="shared" si="20"/>
        <v>0.69134040900000016</v>
      </c>
      <c r="Q205">
        <v>192615019</v>
      </c>
      <c r="R205">
        <v>125805423</v>
      </c>
      <c r="S205">
        <v>158333333.33333331</v>
      </c>
      <c r="T205">
        <v>1.9</v>
      </c>
      <c r="U205" s="245">
        <v>0.72487368399999996</v>
      </c>
      <c r="V205">
        <f t="shared" si="22"/>
        <v>5.5447367999999941E-2</v>
      </c>
      <c r="W205">
        <v>30.7</v>
      </c>
      <c r="X205">
        <f t="shared" si="21"/>
        <v>0.73095238095238091</v>
      </c>
    </row>
    <row r="206" spans="1:24" ht="15">
      <c r="A206" s="205">
        <v>42401</v>
      </c>
      <c r="B206">
        <v>1204.4760000000001</v>
      </c>
      <c r="C206">
        <v>-1594.9380000000001</v>
      </c>
      <c r="D206">
        <v>1144.377</v>
      </c>
      <c r="E206">
        <f t="shared" ref="E206:E214" si="23">C206*1000*42</f>
        <v>-66987396</v>
      </c>
      <c r="F206">
        <v>1183286175</v>
      </c>
      <c r="G206">
        <v>1174959250</v>
      </c>
      <c r="H206">
        <v>1509166667</v>
      </c>
      <c r="I206">
        <v>18.11</v>
      </c>
      <c r="J206">
        <v>0.72107500000000002</v>
      </c>
      <c r="K206">
        <v>9206.24</v>
      </c>
      <c r="L206">
        <f t="shared" ref="L206:L216" si="24">K206*30*1000*42</f>
        <v>11599862400</v>
      </c>
      <c r="M206">
        <f t="shared" ref="M206:M216" si="25">L206*0.1</f>
        <v>1159986240</v>
      </c>
      <c r="N206">
        <f t="shared" ref="N206:N216" si="26">(M206-H206)/1000000000</f>
        <v>-0.34918042700000002</v>
      </c>
      <c r="O206">
        <f t="shared" ref="O206:O216" si="27">(H206-G206)/1000000000</f>
        <v>0.33420741700000001</v>
      </c>
      <c r="P206">
        <f t="shared" ref="P206:P216" si="28">O206-N206</f>
        <v>0.68338784400000008</v>
      </c>
      <c r="Q206">
        <v>204641271</v>
      </c>
      <c r="R206">
        <v>133839793</v>
      </c>
      <c r="S206">
        <v>158333333.33333331</v>
      </c>
      <c r="T206">
        <v>1.9</v>
      </c>
      <c r="U206" s="245">
        <v>0.77931499999999998</v>
      </c>
      <c r="V206">
        <f t="shared" si="22"/>
        <v>5.8239999999999958E-2</v>
      </c>
      <c r="W206">
        <v>32.18</v>
      </c>
      <c r="X206">
        <f t="shared" ref="X206:X216" si="29">W206/42</f>
        <v>0.7661904761904762</v>
      </c>
    </row>
    <row r="207" spans="1:24" ht="15">
      <c r="A207" s="206">
        <v>42430</v>
      </c>
      <c r="B207">
        <v>1294.104</v>
      </c>
      <c r="C207">
        <v>-2267.886</v>
      </c>
      <c r="D207">
        <v>1228.3789999999999</v>
      </c>
      <c r="E207">
        <f t="shared" si="23"/>
        <v>-95251212</v>
      </c>
      <c r="F207">
        <v>1247237065</v>
      </c>
      <c r="G207">
        <v>1236924733</v>
      </c>
      <c r="H207">
        <v>1509166667</v>
      </c>
      <c r="I207">
        <v>18.11</v>
      </c>
      <c r="J207">
        <v>0.72307727300000002</v>
      </c>
      <c r="K207">
        <v>9399.1149999999998</v>
      </c>
      <c r="L207">
        <f t="shared" si="24"/>
        <v>11842884900</v>
      </c>
      <c r="M207">
        <f t="shared" si="25"/>
        <v>1184288490</v>
      </c>
      <c r="N207">
        <f t="shared" si="26"/>
        <v>-0.32487817699999999</v>
      </c>
      <c r="O207">
        <f t="shared" si="27"/>
        <v>0.27224193400000002</v>
      </c>
      <c r="P207">
        <f t="shared" si="28"/>
        <v>0.59712011099999995</v>
      </c>
      <c r="Q207">
        <v>253498454</v>
      </c>
      <c r="R207">
        <v>165167220</v>
      </c>
      <c r="S207">
        <v>158333333.33333331</v>
      </c>
      <c r="T207">
        <v>1.9</v>
      </c>
      <c r="U207" s="245">
        <v>0.77774090900000004</v>
      </c>
      <c r="V207">
        <f t="shared" si="22"/>
        <v>5.4663636000000015E-2</v>
      </c>
      <c r="W207">
        <v>38.21</v>
      </c>
      <c r="X207">
        <f t="shared" si="29"/>
        <v>0.90976190476190477</v>
      </c>
    </row>
    <row r="208" spans="1:24" ht="15">
      <c r="A208" s="207">
        <v>42461</v>
      </c>
      <c r="B208">
        <v>1178.4780000000001</v>
      </c>
      <c r="C208">
        <v>-2273.19</v>
      </c>
      <c r="D208">
        <v>1137.982</v>
      </c>
      <c r="E208">
        <f t="shared" si="23"/>
        <v>-95473980</v>
      </c>
      <c r="F208">
        <v>1191071811</v>
      </c>
      <c r="G208">
        <v>1177299624</v>
      </c>
      <c r="H208">
        <v>1509166667</v>
      </c>
      <c r="I208">
        <v>18.11</v>
      </c>
      <c r="J208">
        <v>0.73198095200000002</v>
      </c>
      <c r="K208">
        <v>9212.89</v>
      </c>
      <c r="L208">
        <f t="shared" si="24"/>
        <v>11608241399.999998</v>
      </c>
      <c r="M208">
        <f t="shared" si="25"/>
        <v>1160824139.9999998</v>
      </c>
      <c r="N208">
        <f t="shared" si="26"/>
        <v>-0.34834252700000023</v>
      </c>
      <c r="O208">
        <f t="shared" si="27"/>
        <v>0.33186704299999997</v>
      </c>
      <c r="P208">
        <f t="shared" si="28"/>
        <v>0.68020957000000015</v>
      </c>
      <c r="Q208">
        <v>299584326</v>
      </c>
      <c r="R208">
        <v>194511624</v>
      </c>
      <c r="S208">
        <v>158333333.33333331</v>
      </c>
      <c r="T208">
        <v>1.9</v>
      </c>
      <c r="U208" s="245">
        <v>0.81329047600000004</v>
      </c>
      <c r="V208">
        <f t="shared" si="22"/>
        <v>8.1309524000000022E-2</v>
      </c>
      <c r="W208">
        <v>41.58</v>
      </c>
      <c r="X208">
        <f t="shared" si="29"/>
        <v>0.99</v>
      </c>
    </row>
    <row r="209" spans="1:24" ht="15">
      <c r="A209" s="208">
        <v>42491</v>
      </c>
      <c r="B209">
        <v>1269.576</v>
      </c>
      <c r="C209">
        <v>-1327.47</v>
      </c>
      <c r="D209">
        <v>1222.222</v>
      </c>
      <c r="E209">
        <f t="shared" si="23"/>
        <v>-55753740</v>
      </c>
      <c r="F209">
        <v>1283378108</v>
      </c>
      <c r="G209">
        <v>1265304379</v>
      </c>
      <c r="H209">
        <v>1509166667</v>
      </c>
      <c r="I209">
        <v>18.11</v>
      </c>
      <c r="J209">
        <v>0.76143809500000004</v>
      </c>
      <c r="K209">
        <v>9436.2459999999992</v>
      </c>
      <c r="L209">
        <f t="shared" si="24"/>
        <v>11889669960</v>
      </c>
      <c r="M209">
        <f t="shared" si="25"/>
        <v>1188966996</v>
      </c>
      <c r="N209">
        <f t="shared" si="26"/>
        <v>-0.32019967100000002</v>
      </c>
      <c r="O209">
        <f t="shared" si="27"/>
        <v>0.24386228800000001</v>
      </c>
      <c r="P209">
        <f t="shared" si="28"/>
        <v>0.564061959</v>
      </c>
      <c r="Q209">
        <v>316141061</v>
      </c>
      <c r="R209">
        <v>205917501</v>
      </c>
      <c r="S209">
        <v>158333333.33333331</v>
      </c>
      <c r="T209">
        <v>1.9</v>
      </c>
      <c r="U209" s="245">
        <v>0.80870952399999996</v>
      </c>
      <c r="V209">
        <f t="shared" si="22"/>
        <v>4.727142899999992E-2</v>
      </c>
      <c r="W209">
        <v>46.74</v>
      </c>
      <c r="X209">
        <f t="shared" si="29"/>
        <v>1.112857142857143</v>
      </c>
    </row>
    <row r="210" spans="1:24" ht="15">
      <c r="A210" s="209">
        <v>42522</v>
      </c>
      <c r="B210">
        <v>1270.836</v>
      </c>
      <c r="C210">
        <v>-858.077</v>
      </c>
      <c r="D210">
        <v>1217.703</v>
      </c>
      <c r="E210">
        <f t="shared" si="23"/>
        <v>-36039234</v>
      </c>
      <c r="F210">
        <v>1309478745</v>
      </c>
      <c r="G210">
        <v>1295213528</v>
      </c>
      <c r="H210">
        <v>1509166667</v>
      </c>
      <c r="I210">
        <v>18.11</v>
      </c>
      <c r="J210">
        <v>0.84399090899999996</v>
      </c>
      <c r="K210">
        <v>9663.3889999999992</v>
      </c>
      <c r="L210">
        <f t="shared" si="24"/>
        <v>12175870140</v>
      </c>
      <c r="M210">
        <f t="shared" si="25"/>
        <v>1217587014</v>
      </c>
      <c r="N210">
        <f t="shared" si="26"/>
        <v>-0.29157965299999999</v>
      </c>
      <c r="O210">
        <f t="shared" si="27"/>
        <v>0.21395313899999999</v>
      </c>
      <c r="P210">
        <f t="shared" si="28"/>
        <v>0.50553279200000001</v>
      </c>
      <c r="Q210">
        <v>372974875</v>
      </c>
      <c r="R210">
        <v>242908329</v>
      </c>
      <c r="S210">
        <v>158333333.33333331</v>
      </c>
      <c r="T210">
        <v>1.9</v>
      </c>
      <c r="U210" s="245">
        <v>0.88496818200000005</v>
      </c>
      <c r="V210">
        <f t="shared" si="22"/>
        <v>4.0977273000000092E-2</v>
      </c>
      <c r="W210">
        <v>48.25</v>
      </c>
      <c r="X210">
        <f t="shared" si="29"/>
        <v>1.1488095238095237</v>
      </c>
    </row>
    <row r="211" spans="1:24" ht="15">
      <c r="A211" s="210">
        <v>42552</v>
      </c>
      <c r="B211">
        <v>1312.5419999999999</v>
      </c>
      <c r="C211">
        <v>-1338.3230000000001</v>
      </c>
      <c r="D211">
        <v>1257.6759999999999</v>
      </c>
      <c r="E211">
        <f t="shared" si="23"/>
        <v>-56209566</v>
      </c>
      <c r="F211">
        <v>1269674308</v>
      </c>
      <c r="G211">
        <v>1255001875</v>
      </c>
      <c r="H211">
        <v>1509166667</v>
      </c>
      <c r="I211">
        <v>18.11</v>
      </c>
      <c r="J211">
        <v>0.95052499999999995</v>
      </c>
      <c r="K211">
        <v>9597.2569999999996</v>
      </c>
      <c r="L211">
        <f t="shared" si="24"/>
        <v>12092543819.999998</v>
      </c>
      <c r="M211">
        <f t="shared" si="25"/>
        <v>1209254381.9999998</v>
      </c>
      <c r="N211">
        <f t="shared" si="26"/>
        <v>-0.29991228500000022</v>
      </c>
      <c r="O211">
        <f t="shared" si="27"/>
        <v>0.25416479199999997</v>
      </c>
      <c r="P211">
        <f t="shared" si="28"/>
        <v>0.5540770770000002</v>
      </c>
      <c r="Q211">
        <v>313787293</v>
      </c>
      <c r="R211">
        <v>204020204</v>
      </c>
      <c r="S211">
        <v>158333333.33333331</v>
      </c>
      <c r="T211">
        <v>1.9</v>
      </c>
      <c r="U211" s="245">
        <v>1.0128250000000001</v>
      </c>
      <c r="V211">
        <f t="shared" si="22"/>
        <v>6.2300000000000133E-2</v>
      </c>
      <c r="W211">
        <v>44.95</v>
      </c>
      <c r="X211">
        <f t="shared" si="29"/>
        <v>1.0702380952380952</v>
      </c>
    </row>
    <row r="212" spans="1:24" ht="15">
      <c r="A212" s="211">
        <v>42583</v>
      </c>
      <c r="B212">
        <v>1330.098</v>
      </c>
      <c r="C212">
        <v>-1600.9559999999999</v>
      </c>
      <c r="D212">
        <v>1268.1079999999999</v>
      </c>
      <c r="E212">
        <f t="shared" si="23"/>
        <v>-67240152</v>
      </c>
      <c r="F212">
        <v>1330702815</v>
      </c>
      <c r="G212">
        <v>1318185159</v>
      </c>
      <c r="H212">
        <v>1509166667</v>
      </c>
      <c r="I212">
        <v>18.11</v>
      </c>
      <c r="J212">
        <v>0.91327999999999998</v>
      </c>
      <c r="K212">
        <v>9594.8140000000003</v>
      </c>
      <c r="L212">
        <f t="shared" si="24"/>
        <v>12089465640</v>
      </c>
      <c r="M212">
        <f t="shared" si="25"/>
        <v>1208946564</v>
      </c>
      <c r="N212">
        <f t="shared" si="26"/>
        <v>-0.30022010300000002</v>
      </c>
      <c r="O212">
        <f t="shared" si="27"/>
        <v>0.19098150799999999</v>
      </c>
      <c r="P212">
        <f t="shared" si="28"/>
        <v>0.49120161100000004</v>
      </c>
      <c r="Q212">
        <v>401131587</v>
      </c>
      <c r="R212">
        <v>262189984</v>
      </c>
      <c r="S212">
        <v>158333333.33333331</v>
      </c>
      <c r="T212">
        <v>1.9</v>
      </c>
      <c r="U212" s="245">
        <v>0.99350000000000005</v>
      </c>
      <c r="V212">
        <f t="shared" si="22"/>
        <v>8.0220000000000069E-2</v>
      </c>
      <c r="W212">
        <v>45.84</v>
      </c>
      <c r="X212">
        <f t="shared" si="29"/>
        <v>1.0914285714285714</v>
      </c>
    </row>
    <row r="213" spans="1:24">
      <c r="A213" s="212">
        <v>42614</v>
      </c>
      <c r="B213">
        <v>1254.7919999999999</v>
      </c>
      <c r="C213">
        <v>-2341.7649999999999</v>
      </c>
      <c r="D213">
        <v>1174.7919999999999</v>
      </c>
      <c r="E213">
        <f t="shared" si="23"/>
        <v>-98354130</v>
      </c>
      <c r="F213">
        <v>1253900428</v>
      </c>
      <c r="G213">
        <v>1238042762</v>
      </c>
      <c r="H213">
        <v>1509166667</v>
      </c>
      <c r="I213">
        <v>18.11</v>
      </c>
      <c r="K213">
        <v>9492.0630000000001</v>
      </c>
      <c r="L213">
        <f t="shared" si="24"/>
        <v>11959999380</v>
      </c>
      <c r="M213">
        <f t="shared" si="25"/>
        <v>1195999938</v>
      </c>
      <c r="N213">
        <f t="shared" si="26"/>
        <v>-0.31316672899999998</v>
      </c>
      <c r="O213">
        <f t="shared" si="27"/>
        <v>0.271123905</v>
      </c>
      <c r="P213">
        <f t="shared" si="28"/>
        <v>0.58429063400000003</v>
      </c>
      <c r="Q213">
        <v>394877545</v>
      </c>
      <c r="R213">
        <v>258143281</v>
      </c>
      <c r="S213">
        <v>158333333.33333331</v>
      </c>
      <c r="T213">
        <v>1.9</v>
      </c>
      <c r="W213">
        <v>46.57</v>
      </c>
      <c r="X213">
        <f t="shared" si="29"/>
        <v>1.1088095238095239</v>
      </c>
    </row>
    <row r="214" spans="1:24">
      <c r="A214" s="213">
        <v>42644</v>
      </c>
      <c r="B214">
        <v>1293.4739999999999</v>
      </c>
      <c r="C214">
        <v>-3134.837</v>
      </c>
      <c r="D214">
        <v>1187.011</v>
      </c>
      <c r="E214">
        <f t="shared" si="23"/>
        <v>-131663154</v>
      </c>
      <c r="K214">
        <v>9094.9320000000007</v>
      </c>
      <c r="L214">
        <f t="shared" si="24"/>
        <v>11459614320</v>
      </c>
      <c r="M214">
        <f t="shared" si="25"/>
        <v>1145961432</v>
      </c>
      <c r="N214">
        <f t="shared" si="26"/>
        <v>1.145961432</v>
      </c>
      <c r="O214">
        <f t="shared" si="27"/>
        <v>0</v>
      </c>
      <c r="P214">
        <f t="shared" si="28"/>
        <v>-1.145961432</v>
      </c>
      <c r="W214">
        <v>49.52</v>
      </c>
      <c r="X214">
        <f t="shared" si="29"/>
        <v>1.1790476190476191</v>
      </c>
    </row>
    <row r="215" spans="1:24">
      <c r="A215" s="214"/>
      <c r="K215">
        <v>9081</v>
      </c>
      <c r="L215">
        <f t="shared" si="24"/>
        <v>11442060000</v>
      </c>
      <c r="M215">
        <f t="shared" si="25"/>
        <v>1144206000</v>
      </c>
      <c r="N215">
        <f t="shared" si="26"/>
        <v>1.1442060000000001</v>
      </c>
      <c r="O215">
        <f t="shared" si="27"/>
        <v>0</v>
      </c>
      <c r="P215">
        <f t="shared" si="28"/>
        <v>-1.1442060000000001</v>
      </c>
      <c r="W215">
        <v>44.73</v>
      </c>
      <c r="X215">
        <f t="shared" si="29"/>
        <v>1.0649999999999999</v>
      </c>
    </row>
    <row r="216" spans="1:24">
      <c r="K216">
        <v>8932</v>
      </c>
      <c r="L216">
        <f t="shared" si="24"/>
        <v>11254320000</v>
      </c>
      <c r="M216">
        <f t="shared" si="25"/>
        <v>1125432000</v>
      </c>
      <c r="N216">
        <f t="shared" si="26"/>
        <v>1.125432</v>
      </c>
      <c r="O216">
        <f t="shared" si="27"/>
        <v>0</v>
      </c>
      <c r="P216">
        <f t="shared" si="28"/>
        <v>-1.125432</v>
      </c>
      <c r="W216">
        <v>53.32</v>
      </c>
      <c r="X216">
        <f t="shared" si="29"/>
        <v>1.2695238095238095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31" sqref="A31"/>
    </sheetView>
  </sheetViews>
  <sheetFormatPr baseColWidth="10" defaultColWidth="8.83203125" defaultRowHeight="14" x14ac:dyDescent="0"/>
  <cols>
    <col min="1" max="1" width="47" bestFit="1" customWidth="1"/>
    <col min="2" max="2" width="20.6640625" bestFit="1" customWidth="1"/>
    <col min="3" max="3" width="21.5" bestFit="1" customWidth="1"/>
    <col min="4" max="4" width="22.6640625" bestFit="1" customWidth="1"/>
    <col min="5" max="5" width="18.6640625" bestFit="1" customWidth="1"/>
  </cols>
  <sheetData>
    <row r="1" spans="1:5" ht="18">
      <c r="A1" s="215" t="s">
        <v>1</v>
      </c>
    </row>
    <row r="2" spans="1:5" ht="18">
      <c r="A2" s="217" t="s">
        <v>2</v>
      </c>
    </row>
    <row r="3" spans="1:5">
      <c r="A3" t="s">
        <v>0</v>
      </c>
    </row>
    <row r="4" spans="1:5">
      <c r="A4" s="216" t="str">
        <f>HYPERLINK("http://www.eia.gov/totalenergy/data/monthly/dataunits.cfm","Note: Information about data precision.")</f>
        <v>Note: Information about data precision.</v>
      </c>
    </row>
    <row r="5" spans="1:5">
      <c r="A5" t="s">
        <v>0</v>
      </c>
    </row>
    <row r="6" spans="1:5">
      <c r="A6" t="s">
        <v>3</v>
      </c>
    </row>
    <row r="7" spans="1:5">
      <c r="A7" t="s">
        <v>4</v>
      </c>
    </row>
    <row r="8" spans="1:5">
      <c r="A8" t="s">
        <v>0</v>
      </c>
    </row>
    <row r="9" spans="1:5" ht="15">
      <c r="A9" s="218" t="s">
        <v>5</v>
      </c>
    </row>
    <row r="10" spans="1:5">
      <c r="A10" t="s">
        <v>0</v>
      </c>
    </row>
    <row r="11" spans="1:5">
      <c r="A11" s="219" t="s">
        <v>12</v>
      </c>
      <c r="B11" s="220" t="s">
        <v>7</v>
      </c>
      <c r="C11" s="221" t="s">
        <v>8</v>
      </c>
      <c r="D11" s="222" t="s">
        <v>9</v>
      </c>
      <c r="E11" s="226" t="s">
        <v>8</v>
      </c>
    </row>
    <row r="12" spans="1:5">
      <c r="B12" s="223" t="s">
        <v>11</v>
      </c>
      <c r="C12" s="224" t="s">
        <v>10</v>
      </c>
      <c r="D12" s="225" t="s">
        <v>11</v>
      </c>
      <c r="E12" s="226" t="s">
        <v>11</v>
      </c>
    </row>
    <row r="13" spans="1:5">
      <c r="A13" s="227">
        <v>2000</v>
      </c>
      <c r="B13">
        <v>1622.3340000000001</v>
      </c>
      <c r="C13">
        <v>116</v>
      </c>
      <c r="D13">
        <v>1653.414</v>
      </c>
      <c r="E13">
        <f>C13*1000*42</f>
        <v>4872000</v>
      </c>
    </row>
    <row r="14" spans="1:5">
      <c r="A14" s="228">
        <v>2001</v>
      </c>
      <c r="B14">
        <v>1765.1759999999999</v>
      </c>
      <c r="C14">
        <v>315</v>
      </c>
      <c r="D14">
        <v>1740.69</v>
      </c>
      <c r="E14">
        <f t="shared" ref="E14:E28" si="0">C14*1000*42</f>
        <v>13230000</v>
      </c>
    </row>
    <row r="15" spans="1:5">
      <c r="A15" s="229">
        <v>2002</v>
      </c>
      <c r="B15">
        <v>2140.152</v>
      </c>
      <c r="C15">
        <v>306</v>
      </c>
      <c r="D15">
        <v>2073.12</v>
      </c>
      <c r="E15">
        <f t="shared" si="0"/>
        <v>12852000</v>
      </c>
    </row>
    <row r="16" spans="1:5">
      <c r="A16" s="230">
        <v>2003</v>
      </c>
      <c r="B16">
        <v>2804.424</v>
      </c>
      <c r="C16">
        <v>292</v>
      </c>
      <c r="D16">
        <v>2826.0120000000002</v>
      </c>
      <c r="E16">
        <f t="shared" si="0"/>
        <v>12264000</v>
      </c>
    </row>
    <row r="17" spans="1:5">
      <c r="A17" s="231">
        <v>2004</v>
      </c>
      <c r="B17">
        <v>3404.4360000000001</v>
      </c>
      <c r="C17">
        <v>3542</v>
      </c>
      <c r="D17">
        <v>3552.192</v>
      </c>
      <c r="E17">
        <f t="shared" si="0"/>
        <v>148764000</v>
      </c>
    </row>
    <row r="18" spans="1:5">
      <c r="A18" s="232">
        <v>2005</v>
      </c>
      <c r="B18">
        <v>3904.3620000000001</v>
      </c>
      <c r="C18">
        <v>3234</v>
      </c>
      <c r="D18">
        <v>4058.6280000000002</v>
      </c>
      <c r="E18">
        <f t="shared" si="0"/>
        <v>135828000</v>
      </c>
    </row>
    <row r="19" spans="1:5">
      <c r="A19" s="233">
        <v>2006</v>
      </c>
      <c r="B19">
        <v>4884.348</v>
      </c>
      <c r="C19">
        <v>17408</v>
      </c>
      <c r="D19">
        <v>5481.21</v>
      </c>
      <c r="E19">
        <f t="shared" si="0"/>
        <v>731136000</v>
      </c>
    </row>
    <row r="20" spans="1:5">
      <c r="A20" s="234">
        <v>2007</v>
      </c>
      <c r="B20">
        <v>6521.0460000000003</v>
      </c>
      <c r="C20">
        <v>10457</v>
      </c>
      <c r="D20">
        <v>6885.69</v>
      </c>
      <c r="E20">
        <f t="shared" si="0"/>
        <v>439194000</v>
      </c>
    </row>
    <row r="21" spans="1:5">
      <c r="A21" s="235">
        <v>2008</v>
      </c>
      <c r="B21">
        <v>9308.7540000000008</v>
      </c>
      <c r="C21">
        <v>12610</v>
      </c>
      <c r="D21">
        <v>9683.3520000000008</v>
      </c>
      <c r="E21">
        <f t="shared" si="0"/>
        <v>529620000</v>
      </c>
    </row>
    <row r="22" spans="1:5">
      <c r="A22" s="236">
        <v>2009</v>
      </c>
      <c r="B22">
        <v>10937.808000000001</v>
      </c>
      <c r="C22">
        <v>4720</v>
      </c>
      <c r="D22">
        <v>11036.592000000001</v>
      </c>
      <c r="E22">
        <f t="shared" si="0"/>
        <v>198240000</v>
      </c>
    </row>
    <row r="23" spans="1:5">
      <c r="A23" s="237">
        <v>2010</v>
      </c>
      <c r="B23">
        <v>13297.914000000001</v>
      </c>
      <c r="C23">
        <v>-9115.3150000000005</v>
      </c>
      <c r="D23">
        <v>12858.496999999999</v>
      </c>
      <c r="E23">
        <f t="shared" si="0"/>
        <v>-382843230</v>
      </c>
    </row>
    <row r="24" spans="1:5">
      <c r="A24" s="238">
        <v>2011</v>
      </c>
      <c r="B24">
        <v>13929.132</v>
      </c>
      <c r="C24">
        <v>-24365.348000000002</v>
      </c>
      <c r="D24">
        <v>12893.313</v>
      </c>
      <c r="E24">
        <f t="shared" si="0"/>
        <v>-1023344616</v>
      </c>
    </row>
    <row r="25" spans="1:5">
      <c r="A25" s="239">
        <v>2012</v>
      </c>
      <c r="B25">
        <v>13217.987999999999</v>
      </c>
      <c r="C25">
        <v>-5890.59</v>
      </c>
      <c r="D25">
        <v>12881.879000000001</v>
      </c>
      <c r="E25">
        <f t="shared" si="0"/>
        <v>-247404780</v>
      </c>
    </row>
    <row r="26" spans="1:5">
      <c r="A26" s="240">
        <v>2013</v>
      </c>
      <c r="B26">
        <v>13292.706</v>
      </c>
      <c r="C26">
        <v>-5761.4070000000002</v>
      </c>
      <c r="D26">
        <v>13215.619000000001</v>
      </c>
      <c r="E26">
        <f t="shared" si="0"/>
        <v>-241979094</v>
      </c>
    </row>
    <row r="27" spans="1:5">
      <c r="A27" s="241">
        <v>2014</v>
      </c>
      <c r="B27">
        <v>14312.802</v>
      </c>
      <c r="C27">
        <v>-18371.342000000001</v>
      </c>
      <c r="D27">
        <v>13443.976000000001</v>
      </c>
      <c r="E27">
        <f t="shared" si="0"/>
        <v>-771596364</v>
      </c>
    </row>
    <row r="28" spans="1:5">
      <c r="A28" s="242">
        <v>2015</v>
      </c>
      <c r="B28">
        <v>14807.226000000001</v>
      </c>
      <c r="C28">
        <v>-17632.052</v>
      </c>
      <c r="D28">
        <v>13946.686</v>
      </c>
      <c r="E28">
        <f t="shared" si="0"/>
        <v>-740546184</v>
      </c>
    </row>
    <row r="29" spans="1:5">
      <c r="A29" s="2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Annika Eberle</cp:lastModifiedBy>
  <dcterms:created xsi:type="dcterms:W3CDTF">2017-02-10T18:47:49Z</dcterms:created>
  <dcterms:modified xsi:type="dcterms:W3CDTF">2017-02-10T20:52:12Z</dcterms:modified>
</cp:coreProperties>
</file>