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man\Documents\GitHub\epa-biogas-rin\data\wwtp\"/>
    </mc:Choice>
  </mc:AlternateContent>
  <bookViews>
    <workbookView xWindow="0" yWindow="0" windowWidth="21570" windowHeight="9510" activeTab="1"/>
  </bookViews>
  <sheets>
    <sheet name="WWTP assumptions" sheetId="1" r:id="rId1"/>
    <sheet name="Convers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G4" i="1"/>
  <c r="G5" i="1"/>
  <c r="G6" i="1"/>
  <c r="G3" i="1"/>
  <c r="D4" i="1"/>
  <c r="E4" i="1" s="1"/>
  <c r="D5" i="1"/>
  <c r="E5" i="1" s="1"/>
  <c r="D6" i="1"/>
  <c r="E6" i="1" s="1"/>
  <c r="D3" i="1"/>
  <c r="E3" i="1" s="1"/>
  <c r="C4" i="1"/>
  <c r="C5" i="1"/>
  <c r="C6" i="1"/>
  <c r="C3" i="1"/>
  <c r="F3" i="1" l="1"/>
  <c r="F6" i="1"/>
  <c r="F5" i="1"/>
  <c r="F4" i="1"/>
</calcChain>
</file>

<file path=xl/sharedStrings.xml><?xml version="1.0" encoding="utf-8"?>
<sst xmlns="http://schemas.openxmlformats.org/spreadsheetml/2006/main" count="60" uniqueCount="48">
  <si>
    <t>0 to 1</t>
  </si>
  <si>
    <t>WWTP Size MGD</t>
  </si>
  <si>
    <t>1 to 10</t>
  </si>
  <si>
    <t>10 to 100</t>
  </si>
  <si>
    <t>100 and up</t>
  </si>
  <si>
    <t>Mean flow by class MGD</t>
  </si>
  <si>
    <t>Conversion</t>
  </si>
  <si>
    <t>units</t>
  </si>
  <si>
    <t>value</t>
  </si>
  <si>
    <t>kWhr/MGD</t>
  </si>
  <si>
    <t>electricity produced from WW biogas</t>
  </si>
  <si>
    <t>source</t>
  </si>
  <si>
    <t>WWTP Biogas Estimates for NREL (Murray et al. 2014 data)</t>
  </si>
  <si>
    <t>methane content in biogas</t>
  </si>
  <si>
    <t>fraction</t>
  </si>
  <si>
    <t>process effeciency Elec</t>
  </si>
  <si>
    <t>fraction HHV</t>
  </si>
  <si>
    <t>EPA 2011. Opportunities for CHP at WWTFs. Table 5</t>
  </si>
  <si>
    <t>AD biogas yield</t>
  </si>
  <si>
    <t>scf per MGD</t>
  </si>
  <si>
    <t>EPA 2011. Opportunities for CHP at WWTFs. Page iv</t>
  </si>
  <si>
    <t>Biogas yield scf per day</t>
  </si>
  <si>
    <t>Elec Yield kWhr per day</t>
  </si>
  <si>
    <t>CNG yield scf per day</t>
  </si>
  <si>
    <t>Potential Values</t>
  </si>
  <si>
    <t>HHV ash free sludge</t>
  </si>
  <si>
    <t>MJ per kg</t>
  </si>
  <si>
    <t>LHV ash free sludge</t>
  </si>
  <si>
    <t>phyllis database. 2016. sewage sludge, dried (#2899)</t>
  </si>
  <si>
    <t>PNG yield scf per day</t>
  </si>
  <si>
    <t>HTL yield Btu per day</t>
  </si>
  <si>
    <t>HHV ash free sludge (2)</t>
  </si>
  <si>
    <t>Btu per lb</t>
  </si>
  <si>
    <t>PNNL 2016. HTL design report. Table 1</t>
  </si>
  <si>
    <t>process effeciency HTL</t>
  </si>
  <si>
    <t>calculated from PNNL 2016 HTL design report. HHV (Btu/lb) * 2000 / HTL process yield (12,000,000 btu/AFDW ton sludge (table 6))</t>
  </si>
  <si>
    <t>ash content sludge</t>
  </si>
  <si>
    <t>mg per L</t>
  </si>
  <si>
    <t>from http://www.eolss.net/eolsssamplechapters/c06/e6-13-04-05/e6-13-04-05-txt-04.aspx#3._Wastewater_Composition</t>
  </si>
  <si>
    <t>lbs per gallon</t>
  </si>
  <si>
    <t>total solids content of wastewater effluent</t>
  </si>
  <si>
    <t>HHV methane</t>
  </si>
  <si>
    <t>Btu per scf</t>
  </si>
  <si>
    <t>LHV methane</t>
  </si>
  <si>
    <t>from http://www.engineeringtoolbox.com/heating-values-fuel-gases-d_823.html</t>
  </si>
  <si>
    <t>process effeciency CNG</t>
  </si>
  <si>
    <t>water density</t>
  </si>
  <si>
    <t>http://www.engineeringtoolbox.com/water-density-specific-weight-d_595.html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</si>
</sst>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00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" sqref="D3"/>
    </sheetView>
  </sheetViews>
  <sheetFormatPr defaultRowHeight="15" x14ac:dyDescent="0.25"/>
  <cols>
    <col min="1" max="1" width="15.7109375" bestFit="1" customWidth="1"/>
    <col min="2" max="2" width="22.7109375" bestFit="1" customWidth="1"/>
    <col min="3" max="3" width="22" bestFit="1" customWidth="1"/>
    <col min="4" max="4" width="21.85546875" bestFit="1" customWidth="1"/>
    <col min="5" max="6" width="19.85546875" bestFit="1" customWidth="1"/>
    <col min="7" max="7" width="19.7109375" bestFit="1" customWidth="1"/>
  </cols>
  <sheetData>
    <row r="1" spans="1:7" x14ac:dyDescent="0.25">
      <c r="C1" s="3" t="s">
        <v>24</v>
      </c>
      <c r="D1" s="3"/>
      <c r="E1" s="3"/>
      <c r="F1" s="3"/>
      <c r="G1" s="3"/>
    </row>
    <row r="2" spans="1:7" x14ac:dyDescent="0.25">
      <c r="A2" t="s">
        <v>1</v>
      </c>
      <c r="B2" t="s">
        <v>5</v>
      </c>
      <c r="C2" t="s">
        <v>22</v>
      </c>
      <c r="D2" t="s">
        <v>21</v>
      </c>
      <c r="E2" t="s">
        <v>23</v>
      </c>
      <c r="F2" t="s">
        <v>29</v>
      </c>
      <c r="G2" t="s">
        <v>30</v>
      </c>
    </row>
    <row r="3" spans="1:7" x14ac:dyDescent="0.25">
      <c r="A3" t="s">
        <v>0</v>
      </c>
      <c r="B3" s="2">
        <v>0.5</v>
      </c>
      <c r="C3" s="2">
        <f>B3*Conversions!$C$2</f>
        <v>13</v>
      </c>
      <c r="D3" s="2">
        <f>B3*Conversions!$C$5</f>
        <v>5000</v>
      </c>
      <c r="E3" s="2">
        <f>D3*Conversions!$C$3</f>
        <v>3250</v>
      </c>
      <c r="F3" s="2">
        <f>D3*Conversions!$C$3</f>
        <v>3250</v>
      </c>
      <c r="G3" s="2">
        <f>B3*1000000*Conversions!$C$12*Conversions!$C$8</f>
        <v>40012.020299999996</v>
      </c>
    </row>
    <row r="4" spans="1:7" x14ac:dyDescent="0.25">
      <c r="A4" t="s">
        <v>2</v>
      </c>
      <c r="B4" s="2">
        <v>3.4530232558139535</v>
      </c>
      <c r="C4" s="2">
        <f>B4*Conversions!$C$2</f>
        <v>89.778604651162794</v>
      </c>
      <c r="D4" s="2">
        <f>B4*Conversions!$C$5</f>
        <v>34530.232558139534</v>
      </c>
      <c r="E4" s="2">
        <f>D4*Conversions!$C$3</f>
        <v>22444.651162790698</v>
      </c>
      <c r="F4" s="2">
        <f>D4*Conversions!$C$3</f>
        <v>22444.651162790698</v>
      </c>
      <c r="G4" s="2">
        <f>B4*1000000*Conversions!$C$12*Conversions!$C$8</f>
        <v>276324.87321599998</v>
      </c>
    </row>
    <row r="5" spans="1:7" x14ac:dyDescent="0.25">
      <c r="A5" t="s">
        <v>3</v>
      </c>
      <c r="B5" s="2">
        <v>27.33203125</v>
      </c>
      <c r="C5" s="2">
        <f>B5*Conversions!$C$2</f>
        <v>710.6328125</v>
      </c>
      <c r="D5" s="2">
        <f>B5*Conversions!$C$5</f>
        <v>273320.3125</v>
      </c>
      <c r="E5" s="2">
        <f>D5*Conversions!$C$3</f>
        <v>177658.203125</v>
      </c>
      <c r="F5" s="2">
        <f>D5*Conversions!$C$3</f>
        <v>177658.203125</v>
      </c>
      <c r="G5" s="2">
        <f>B5*1000000*Conversions!$C$12*Conversions!$C$8</f>
        <v>2187219.5784304687</v>
      </c>
    </row>
    <row r="6" spans="1:7" x14ac:dyDescent="0.25">
      <c r="A6" t="s">
        <v>4</v>
      </c>
      <c r="B6" s="2">
        <v>254.3</v>
      </c>
      <c r="C6" s="2">
        <f>B6*Conversions!$C$2</f>
        <v>6611.8</v>
      </c>
      <c r="D6" s="2">
        <f>B6*Conversions!$C$5</f>
        <v>2543000</v>
      </c>
      <c r="E6" s="2">
        <f>D6*Conversions!$C$3</f>
        <v>1652950</v>
      </c>
      <c r="F6" s="2">
        <f>D6*Conversions!$C$3</f>
        <v>1652950</v>
      </c>
      <c r="G6" s="2">
        <f>B6*1000000*Conversions!$C$12*Conversions!$C$8</f>
        <v>20350113.524580002</v>
      </c>
    </row>
  </sheetData>
  <sortState ref="B3:B6">
    <sortCondition ref="B3"/>
  </sortState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21" sqref="C21"/>
    </sheetView>
  </sheetViews>
  <sheetFormatPr defaultRowHeight="15" x14ac:dyDescent="0.25"/>
  <cols>
    <col min="1" max="1" width="39.85546875" bestFit="1" customWidth="1"/>
    <col min="2" max="2" width="12.140625" bestFit="1" customWidth="1"/>
    <col min="3" max="3" width="16.7109375" bestFit="1" customWidth="1"/>
    <col min="4" max="4" width="53" bestFit="1" customWidth="1"/>
    <col min="5" max="5" width="12.7109375" bestFit="1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11</v>
      </c>
    </row>
    <row r="2" spans="1:5" x14ac:dyDescent="0.25">
      <c r="A2" t="s">
        <v>10</v>
      </c>
      <c r="B2" t="s">
        <v>9</v>
      </c>
      <c r="C2" s="4">
        <v>26</v>
      </c>
      <c r="D2" t="s">
        <v>12</v>
      </c>
    </row>
    <row r="3" spans="1:5" x14ac:dyDescent="0.25">
      <c r="A3" t="s">
        <v>13</v>
      </c>
      <c r="B3" t="s">
        <v>14</v>
      </c>
      <c r="C3" s="4">
        <v>0.65</v>
      </c>
    </row>
    <row r="4" spans="1:5" x14ac:dyDescent="0.25">
      <c r="A4" t="s">
        <v>15</v>
      </c>
      <c r="B4" t="s">
        <v>16</v>
      </c>
      <c r="C4" s="4">
        <v>0.28999999999999998</v>
      </c>
      <c r="D4" t="s">
        <v>17</v>
      </c>
    </row>
    <row r="5" spans="1:5" x14ac:dyDescent="0.25">
      <c r="A5" t="s">
        <v>18</v>
      </c>
      <c r="B5" t="s">
        <v>19</v>
      </c>
      <c r="C5" s="4">
        <v>10000</v>
      </c>
      <c r="D5" t="s">
        <v>20</v>
      </c>
    </row>
    <row r="6" spans="1:5" x14ac:dyDescent="0.25">
      <c r="A6" t="s">
        <v>25</v>
      </c>
      <c r="B6" t="s">
        <v>26</v>
      </c>
      <c r="C6" s="4">
        <v>24.14</v>
      </c>
      <c r="D6" t="s">
        <v>28</v>
      </c>
    </row>
    <row r="7" spans="1:5" x14ac:dyDescent="0.25">
      <c r="A7" t="s">
        <v>27</v>
      </c>
      <c r="B7" t="s">
        <v>26</v>
      </c>
      <c r="C7" s="4">
        <v>22.42</v>
      </c>
      <c r="D7" t="s">
        <v>28</v>
      </c>
    </row>
    <row r="8" spans="1:5" x14ac:dyDescent="0.25">
      <c r="A8" t="s">
        <v>31</v>
      </c>
      <c r="B8" t="s">
        <v>32</v>
      </c>
      <c r="C8" s="4">
        <v>9589</v>
      </c>
      <c r="D8" t="s">
        <v>33</v>
      </c>
    </row>
    <row r="9" spans="1:5" x14ac:dyDescent="0.25">
      <c r="A9" t="s">
        <v>34</v>
      </c>
      <c r="B9" t="s">
        <v>16</v>
      </c>
      <c r="C9" s="4">
        <v>0.62571699999999997</v>
      </c>
      <c r="D9" t="s">
        <v>35</v>
      </c>
    </row>
    <row r="10" spans="1:5" x14ac:dyDescent="0.25">
      <c r="A10" t="s">
        <v>36</v>
      </c>
      <c r="B10" t="s">
        <v>14</v>
      </c>
      <c r="C10" s="4">
        <v>7.4999999999999997E-2</v>
      </c>
      <c r="D10" t="s">
        <v>33</v>
      </c>
    </row>
    <row r="11" spans="1:5" x14ac:dyDescent="0.25">
      <c r="A11" t="s">
        <v>40</v>
      </c>
      <c r="B11" t="s">
        <v>37</v>
      </c>
      <c r="C11" s="2">
        <v>750</v>
      </c>
      <c r="D11" t="s">
        <v>38</v>
      </c>
      <c r="E11" s="2"/>
    </row>
    <row r="12" spans="1:5" x14ac:dyDescent="0.25">
      <c r="A12" t="s">
        <v>40</v>
      </c>
      <c r="B12" t="s">
        <v>39</v>
      </c>
      <c r="C12" s="5">
        <v>8.3453999999999998E-6</v>
      </c>
      <c r="D12" t="s">
        <v>38</v>
      </c>
    </row>
    <row r="13" spans="1:5" x14ac:dyDescent="0.25">
      <c r="A13" t="s">
        <v>41</v>
      </c>
      <c r="B13" t="s">
        <v>42</v>
      </c>
      <c r="C13" s="2">
        <v>1011</v>
      </c>
      <c r="D13" t="s">
        <v>44</v>
      </c>
    </row>
    <row r="14" spans="1:5" x14ac:dyDescent="0.25">
      <c r="A14" t="s">
        <v>43</v>
      </c>
      <c r="B14" t="s">
        <v>42</v>
      </c>
      <c r="C14" s="2">
        <v>910</v>
      </c>
      <c r="D14" t="s">
        <v>44</v>
      </c>
    </row>
    <row r="15" spans="1:5" x14ac:dyDescent="0.25">
      <c r="A15" t="s">
        <v>45</v>
      </c>
      <c r="B15" t="s">
        <v>14</v>
      </c>
      <c r="C15" s="2">
        <v>0.56000000000000005</v>
      </c>
      <c r="D15" t="s">
        <v>12</v>
      </c>
    </row>
    <row r="16" spans="1:5" x14ac:dyDescent="0.25">
      <c r="A16" t="s">
        <v>46</v>
      </c>
      <c r="B16" t="s">
        <v>39</v>
      </c>
      <c r="C16" s="2">
        <v>8.34</v>
      </c>
      <c r="D16" t="s">
        <v>47</v>
      </c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6">
        <f>(C16-C12)/C16</f>
        <v>0.99999899935251801</v>
      </c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WWTP assumptions</vt:lpstr>
      <vt:lpstr>Conversions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2016-10-12T19:51:29Z</dcterms:created>
  <dcterms:modified xsi:type="dcterms:W3CDTF">2016-10-12T22:23:28Z</dcterms:modified>
</cp:coreProperties>
</file>